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D:\D\MAPA DE PROCESOS\MP 03-MPS- GESTIaN TÉCNICA DE REGU, CONTROL Y CALIDAD\01- REGULACIaN\03- Acredita y Reacreditación\Anexos\"/>
    </mc:Choice>
  </mc:AlternateContent>
  <bookViews>
    <workbookView xWindow="0" yWindow="0" windowWidth="20490" windowHeight="7155"/>
  </bookViews>
  <sheets>
    <sheet name="Hoja2" sheetId="4" r:id="rId1"/>
    <sheet name="resumen " sheetId="1" r:id="rId2"/>
  </sheets>
  <definedNames>
    <definedName name="_xlnm._FilterDatabase" localSheetId="1" hidden="1">'resumen '!#REF!</definedName>
    <definedName name="_xlnm.Print_Area" localSheetId="1">'resumen '!$A$1:$H$99</definedName>
    <definedName name="mantenimientoprofesional">#REF!</definedName>
    <definedName name="mantenimientoseñale">#REF!</definedName>
  </definedNames>
  <calcPr calcId="152511"/>
</workbook>
</file>

<file path=xl/calcChain.xml><?xml version="1.0" encoding="utf-8"?>
<calcChain xmlns="http://schemas.openxmlformats.org/spreadsheetml/2006/main">
  <c r="G172" i="4" l="1"/>
  <c r="C28" i="1" s="1"/>
  <c r="G92" i="4"/>
  <c r="C19" i="1" s="1"/>
  <c r="C37" i="1"/>
  <c r="G248" i="4"/>
  <c r="G252" i="4" s="1"/>
  <c r="C38" i="1" s="1"/>
  <c r="H146" i="4"/>
  <c r="H147" i="4"/>
  <c r="H148" i="4"/>
  <c r="H149" i="4"/>
  <c r="H150" i="4"/>
  <c r="H153" i="4"/>
  <c r="H154" i="4"/>
  <c r="H155" i="4"/>
  <c r="H156" i="4"/>
  <c r="H157" i="4"/>
  <c r="H158" i="4"/>
  <c r="H159" i="4"/>
  <c r="H160" i="4"/>
  <c r="H161" i="4"/>
  <c r="H163" i="4"/>
  <c r="H166" i="4"/>
  <c r="H171" i="4"/>
  <c r="H87" i="4"/>
  <c r="H88" i="4"/>
  <c r="H89" i="4"/>
  <c r="H91" i="4"/>
  <c r="H86" i="4"/>
  <c r="H49" i="4"/>
  <c r="H50" i="4"/>
  <c r="H51" i="4"/>
  <c r="H48" i="4"/>
  <c r="H235" i="4"/>
  <c r="H234" i="4"/>
  <c r="H60" i="4"/>
  <c r="H61" i="4"/>
  <c r="H69" i="4"/>
  <c r="H213" i="4"/>
  <c r="H178" i="4"/>
  <c r="H194" i="4"/>
  <c r="H193" i="4"/>
  <c r="H187" i="4"/>
  <c r="H188" i="4"/>
  <c r="H189" i="4"/>
  <c r="H190" i="4"/>
  <c r="H191" i="4"/>
  <c r="H184" i="4"/>
  <c r="H223" i="4"/>
  <c r="H222" i="4"/>
  <c r="G227" i="4"/>
  <c r="C31" i="1" s="1"/>
  <c r="H225" i="4"/>
  <c r="H100" i="4"/>
  <c r="H101" i="4"/>
  <c r="H99" i="4"/>
  <c r="H104" i="4"/>
  <c r="G105" i="4"/>
  <c r="C20" i="1" s="1"/>
  <c r="H103" i="4"/>
  <c r="H97" i="4"/>
  <c r="H257" i="4"/>
  <c r="H259" i="4"/>
  <c r="H246" i="4"/>
  <c r="H142" i="4"/>
  <c r="H215" i="4"/>
  <c r="C46" i="1"/>
  <c r="C47" i="1"/>
  <c r="C48" i="1"/>
  <c r="H37" i="4"/>
  <c r="H41" i="4"/>
  <c r="G52" i="4"/>
  <c r="C17" i="1" s="1"/>
  <c r="H124" i="4"/>
  <c r="H126" i="4"/>
  <c r="H127" i="4"/>
  <c r="H128" i="4"/>
  <c r="H130" i="4"/>
  <c r="H131" i="4"/>
  <c r="H134" i="4"/>
  <c r="H135" i="4"/>
  <c r="H136" i="4"/>
  <c r="G137" i="4"/>
  <c r="C27" i="1" s="1"/>
  <c r="H57" i="4"/>
  <c r="H58" i="4"/>
  <c r="H59" i="4"/>
  <c r="H62" i="4"/>
  <c r="H65" i="4"/>
  <c r="H66" i="4"/>
  <c r="H67" i="4"/>
  <c r="H68" i="4"/>
  <c r="H71" i="4"/>
  <c r="H72" i="4"/>
  <c r="H75" i="4"/>
  <c r="H76" i="4"/>
  <c r="H77" i="4"/>
  <c r="H78" i="4"/>
  <c r="G79" i="4"/>
  <c r="C18" i="1" s="1"/>
  <c r="H237" i="4"/>
  <c r="H238" i="4"/>
  <c r="H239" i="4"/>
  <c r="H240" i="4"/>
  <c r="G241" i="4"/>
  <c r="H177" i="4"/>
  <c r="H180" i="4"/>
  <c r="H181" i="4"/>
  <c r="H182" i="4"/>
  <c r="H185" i="4"/>
  <c r="H186" i="4"/>
  <c r="H196" i="4"/>
  <c r="H197" i="4"/>
  <c r="H198" i="4"/>
  <c r="G199" i="4"/>
  <c r="C29" i="1" s="1"/>
  <c r="H204" i="4"/>
  <c r="H205" i="4"/>
  <c r="H207" i="4"/>
  <c r="H209" i="4"/>
  <c r="H210" i="4"/>
  <c r="H212" i="4"/>
  <c r="H214" i="4"/>
  <c r="H216" i="4"/>
  <c r="G217" i="4"/>
  <c r="C30" i="1" s="1"/>
  <c r="H84" i="4"/>
  <c r="H144" i="4"/>
  <c r="H145" i="4"/>
  <c r="H152" i="4"/>
  <c r="H110" i="4"/>
  <c r="H112" i="4"/>
  <c r="H113" i="4"/>
  <c r="H114" i="4"/>
  <c r="H116" i="4"/>
  <c r="G117" i="4"/>
  <c r="C21" i="1" s="1"/>
  <c r="H248" i="4"/>
  <c r="H250" i="4"/>
  <c r="H251" i="4"/>
  <c r="H258" i="4"/>
  <c r="H261" i="4"/>
  <c r="H262" i="4"/>
  <c r="H263" i="4"/>
  <c r="H264" i="4"/>
  <c r="H265" i="4"/>
  <c r="H266" i="4"/>
  <c r="H268" i="4"/>
  <c r="H269" i="4"/>
  <c r="H270" i="4"/>
  <c r="H271" i="4"/>
  <c r="H272" i="4"/>
  <c r="H273" i="4"/>
  <c r="G274" i="4"/>
  <c r="C39" i="1" s="1"/>
  <c r="H279" i="4"/>
  <c r="H280" i="4"/>
  <c r="H281" i="4"/>
  <c r="H282" i="4"/>
  <c r="H283" i="4"/>
  <c r="H285" i="4"/>
  <c r="H286" i="4"/>
  <c r="G287" i="4"/>
  <c r="C40" i="1" s="1"/>
  <c r="C49" i="1" l="1"/>
  <c r="H117" i="4"/>
  <c r="B21" i="1" s="1"/>
  <c r="H137" i="4"/>
  <c r="B27" i="1" s="1"/>
  <c r="H227" i="4"/>
  <c r="H228" i="4" s="1"/>
  <c r="H287" i="4"/>
  <c r="H288" i="4" s="1"/>
  <c r="H52" i="4"/>
  <c r="H252" i="4"/>
  <c r="H253" i="4" s="1"/>
  <c r="H199" i="4"/>
  <c r="B29" i="1" s="1"/>
  <c r="H217" i="4"/>
  <c r="B30" i="1" s="1"/>
  <c r="H172" i="4"/>
  <c r="H173" i="4" s="1"/>
  <c r="H274" i="4"/>
  <c r="B39" i="1" s="1"/>
  <c r="H92" i="4"/>
  <c r="H93" i="4" s="1"/>
  <c r="H241" i="4"/>
  <c r="H242" i="4" s="1"/>
  <c r="H79" i="4"/>
  <c r="B18" i="1" s="1"/>
  <c r="H105" i="4"/>
  <c r="B20" i="1" s="1"/>
  <c r="C22" i="1"/>
  <c r="C32" i="1"/>
  <c r="C41" i="1"/>
  <c r="H53" i="4" l="1"/>
  <c r="B17" i="1"/>
  <c r="B31" i="1"/>
  <c r="H200" i="4"/>
  <c r="B28" i="1"/>
  <c r="H138" i="4"/>
  <c r="B37" i="1"/>
  <c r="H118" i="4"/>
  <c r="H80" i="4"/>
  <c r="B38" i="1"/>
  <c r="B40" i="1"/>
  <c r="H218" i="4"/>
  <c r="B19" i="1"/>
  <c r="H106" i="4"/>
  <c r="H275" i="4"/>
  <c r="B32" i="1" l="1"/>
  <c r="B33" i="1" s="1"/>
  <c r="B47" i="1" s="1"/>
  <c r="B41" i="1"/>
  <c r="B42" i="1" s="1"/>
  <c r="B48" i="1" s="1"/>
  <c r="B22" i="1"/>
  <c r="B23" i="1" s="1"/>
  <c r="B46" i="1" s="1"/>
  <c r="B49" i="1" l="1"/>
</calcChain>
</file>

<file path=xl/sharedStrings.xml><?xml version="1.0" encoding="utf-8"?>
<sst xmlns="http://schemas.openxmlformats.org/spreadsheetml/2006/main" count="449" uniqueCount="296">
  <si>
    <t>1. Consulta externa</t>
  </si>
  <si>
    <t>Servicios Medidos</t>
  </si>
  <si>
    <t>ESTUDIO :</t>
  </si>
  <si>
    <t>UNIDAD:</t>
  </si>
  <si>
    <t>FINALIDAD:</t>
  </si>
  <si>
    <t>FECHA:</t>
  </si>
  <si>
    <t>SERVICIOS FINALES</t>
  </si>
  <si>
    <t>SI</t>
  </si>
  <si>
    <t>Es un servicio centralizado</t>
  </si>
  <si>
    <t>TOTAL CONSULTA EXTERNA</t>
  </si>
  <si>
    <t>Horario</t>
  </si>
  <si>
    <t>Enfermería</t>
  </si>
  <si>
    <t>Laboratorio</t>
  </si>
  <si>
    <t>Farmacia</t>
  </si>
  <si>
    <t>TOTAL HOSPITALIZACION</t>
  </si>
  <si>
    <t>SERVICIOS INTERMEDIOS</t>
  </si>
  <si>
    <t>Quirófanos especializados</t>
  </si>
  <si>
    <t>TOTAL IMAGENOLOGIA</t>
  </si>
  <si>
    <t>Banco de sangre</t>
  </si>
  <si>
    <t>Biopsias</t>
  </si>
  <si>
    <t>Biopsias por congelación</t>
  </si>
  <si>
    <t>Citologías</t>
  </si>
  <si>
    <t>SERVICIOS ADMINISTRATIVOS</t>
  </si>
  <si>
    <t>Técnico</t>
  </si>
  <si>
    <t>Correctivo</t>
  </si>
  <si>
    <t>Preventivo</t>
  </si>
  <si>
    <t>TOTAL MANTENIMIENTO</t>
  </si>
  <si>
    <t xml:space="preserve">NOMBRE </t>
  </si>
  <si>
    <t xml:space="preserve">PROVINCIA </t>
  </si>
  <si>
    <t xml:space="preserve">CIUDAD </t>
  </si>
  <si>
    <t xml:space="preserve">DIRECCION </t>
  </si>
  <si>
    <t>No DE CAMAS DE TERAPIA INTENSIVA</t>
  </si>
  <si>
    <t>NO</t>
  </si>
  <si>
    <t xml:space="preserve">CALIFICACION </t>
  </si>
  <si>
    <t>TOTAL EMERGENCIA</t>
  </si>
  <si>
    <t>PONDERADOR</t>
  </si>
  <si>
    <t>TOTAL</t>
  </si>
  <si>
    <t>1.</t>
  </si>
  <si>
    <t>5.</t>
  </si>
  <si>
    <t>2.</t>
  </si>
  <si>
    <t>6.</t>
  </si>
  <si>
    <t>4.</t>
  </si>
  <si>
    <t>FIRMA DEL PERSONAL EVALUADOR</t>
  </si>
  <si>
    <t xml:space="preserve">UNIDAD SALUD </t>
  </si>
  <si>
    <t>EXCELENTE</t>
  </si>
  <si>
    <t>BUENO</t>
  </si>
  <si>
    <t>REGULAR</t>
  </si>
  <si>
    <t>MALO</t>
  </si>
  <si>
    <t>91 -100</t>
  </si>
  <si>
    <t>81-90</t>
  </si>
  <si>
    <t>71-80</t>
  </si>
  <si>
    <t>70 o MENOS</t>
  </si>
  <si>
    <t>INSTRUMENTO DE EVALUACIÓN PARA ACREDITACIÓN O REACREDITACION DE UNIDADES DE SALUD EN TRASPLANTE HEPATICO</t>
  </si>
  <si>
    <r>
      <t xml:space="preserve">PÁGINA: </t>
    </r>
    <r>
      <rPr>
        <sz val="10"/>
        <color indexed="8"/>
        <rFont val="Arial"/>
        <family val="2"/>
      </rPr>
      <t>1 de 1</t>
    </r>
  </si>
  <si>
    <t>PUBLICADO    EN ANALISIS    BORRADOR    OBSOLETO</t>
  </si>
  <si>
    <t>1. DATOS DE IDENTIFICACIÓN DEL ESTABLECIMIENTO DE SALUD</t>
  </si>
  <si>
    <t xml:space="preserve">Diario </t>
  </si>
  <si>
    <t>Periódico</t>
  </si>
  <si>
    <t>Constante</t>
  </si>
  <si>
    <t>Llamada</t>
  </si>
  <si>
    <t>Médico especialista</t>
  </si>
  <si>
    <r>
      <rPr>
        <b/>
        <sz val="7"/>
        <rFont val="Calibri"/>
        <family val="2"/>
      </rPr>
      <t>≤</t>
    </r>
    <r>
      <rPr>
        <b/>
        <sz val="7"/>
        <rFont val="Arial"/>
        <family val="2"/>
      </rPr>
      <t xml:space="preserve"> 8h</t>
    </r>
  </si>
  <si>
    <t>8-12h</t>
  </si>
  <si>
    <t>12-24h</t>
  </si>
  <si>
    <t>Individual</t>
  </si>
  <si>
    <t>Con baño exclusivo</t>
  </si>
  <si>
    <t>Extractor de aire</t>
  </si>
  <si>
    <t>Coche de paro</t>
  </si>
  <si>
    <t>Carro de curaciones</t>
  </si>
  <si>
    <t>Eliminación de desechos</t>
  </si>
  <si>
    <t>Equipo básico de resucitación (coche de paro con desfibrilador de acceso inmediato)</t>
  </si>
  <si>
    <t>TOTAL ANATOMÍA PATOLÓGICA</t>
  </si>
  <si>
    <t>Toma para máquina de diálisis y máquina de diálisis</t>
  </si>
  <si>
    <t>b.    Verificación correcta de los documentos del paciente</t>
  </si>
  <si>
    <t>a.     Reducir el riesgo de daño al paciente, producido por caídas</t>
  </si>
  <si>
    <t>N° PERMISO DE FUNCIONAMIENTO</t>
  </si>
  <si>
    <t>VIGENTE HASTA:</t>
  </si>
  <si>
    <t xml:space="preserve">2. DATOS GENERALES DEL ESTABLECIMIENTO </t>
  </si>
  <si>
    <t>3.</t>
  </si>
  <si>
    <t>FECHA DE VISITA DE INSPECCIÓN</t>
  </si>
  <si>
    <t>NIVEL DE CUMPLIMIENTO  %</t>
  </si>
  <si>
    <t>Imagenología</t>
  </si>
  <si>
    <t xml:space="preserve">Imagenología </t>
  </si>
  <si>
    <t>Control de infecciones en áreas críticas</t>
  </si>
  <si>
    <t>Cultivo de ambiente</t>
  </si>
  <si>
    <t>TOTAL BLOQUE QUIRÚRGICO</t>
  </si>
  <si>
    <t>TOTAL LABORATORIO</t>
  </si>
  <si>
    <t>TOTAL CUIDADOS INTENSIVOS O AREA DE CUIDADO INMEDIATO POSTRASPLANTE</t>
  </si>
  <si>
    <t>Se respeta el derecho del paciente a que  la consulta, examen, diagnóstico, discusión, tratamiento y cualquier tipo de información relacionada con el procedimiento médico a aplicársele tenga el carácter confidencial</t>
  </si>
  <si>
    <t>Se cuenta con un espacio que facilite la privacidad  destinado para la comunicación con los pacientes</t>
  </si>
  <si>
    <t>a.     Objetivos de la intervención</t>
  </si>
  <si>
    <t>b.    Características de la intervención</t>
  </si>
  <si>
    <t>c.    Recuperación</t>
  </si>
  <si>
    <t>d.     Nombres y firma del paciente</t>
  </si>
  <si>
    <t>e.    Del profesional responsable</t>
  </si>
  <si>
    <t>f.     Fecha de obtención del consentimiento.</t>
  </si>
  <si>
    <t>Se respeta el derecho del paciente  a no ser discriminado por razones de sexo, raza, edad, religión o condición  social y económica.</t>
  </si>
  <si>
    <t>Los pacientes en espera de trasplante y las personas trasplantadas en condiciones de emergencia, urgentes o inmediatas tienen prioridad en su evaluación y tratamiento.</t>
  </si>
  <si>
    <t>Existe información disponible en carteleras, pantallas de promoción de la donación y trasplante</t>
  </si>
  <si>
    <t>TOTAL DERECHOS DEL PACIENTE</t>
  </si>
  <si>
    <t>a.     Identificación del área quirúrgica</t>
  </si>
  <si>
    <t>c.     Funcionamiento correcto de los equipos</t>
  </si>
  <si>
    <t>Se identifica correctamente al paciente (utilizando identificadores) sin incluir el número de habitación</t>
  </si>
  <si>
    <t>El establecimiento dispone de normas y procedimientos para la higiene de manos, publicadas en las áreas relacionadas con el trasplante de órganos y tejidos</t>
  </si>
  <si>
    <t>b.    Los protege contra agresiones físicas por parte de visitas, otros pacientes y del personal</t>
  </si>
  <si>
    <t>TOTAL CUIDADO AL PACIENTE</t>
  </si>
  <si>
    <t>FIRMA DEL EVALUADOR</t>
  </si>
  <si>
    <r>
      <t>CODIGO:</t>
    </r>
    <r>
      <rPr>
        <sz val="10"/>
        <rFont val="Arial"/>
        <family val="2"/>
      </rPr>
      <t xml:space="preserve"> RG-INDOT-331</t>
    </r>
  </si>
  <si>
    <t>1. COMISIÓN INSPECCIÓN</t>
  </si>
  <si>
    <t xml:space="preserve">7. </t>
  </si>
  <si>
    <t xml:space="preserve">8. </t>
  </si>
  <si>
    <t xml:space="preserve">9. </t>
  </si>
  <si>
    <t>No DE CAMAS DE HOSPITALIZACIÓN*</t>
  </si>
  <si>
    <t xml:space="preserve">No. AMBULANCIA </t>
  </si>
  <si>
    <t>EVALUADOR QUE UTILIZA ESTE INSTRUMENTO:</t>
  </si>
  <si>
    <t xml:space="preserve">SI </t>
  </si>
  <si>
    <t>≤8 h</t>
  </si>
  <si>
    <t>OBSERVACIONES</t>
  </si>
  <si>
    <t>Posibilidad de aislamiento</t>
  </si>
  <si>
    <t>PROGRAMADA</t>
  </si>
  <si>
    <t>OCASIONAL</t>
  </si>
  <si>
    <t>Notifica enfermedades de reporte obligatorio</t>
  </si>
  <si>
    <t xml:space="preserve">TOTAL CONTROL EPIDEMIOLÓGICO </t>
  </si>
  <si>
    <t>Analizador de gases y electrolitos</t>
  </si>
  <si>
    <t>Material de sutura y hemostáticos</t>
  </si>
  <si>
    <t>Picadora de hielo</t>
  </si>
  <si>
    <t>Acceso con facilidad a unidad de terapia intensiva</t>
  </si>
  <si>
    <t>CALIFICACION  *</t>
  </si>
  <si>
    <t>Acceso facilitado a centro quirúrgico</t>
  </si>
  <si>
    <t>Acceso facilitado a hospitalización</t>
  </si>
  <si>
    <t>Stock suficiente</t>
  </si>
  <si>
    <t>Condiciones ideales de mantenimiento</t>
  </si>
  <si>
    <t>Intensificador de imágenes</t>
  </si>
  <si>
    <t>Ecografía con disponibilidad inmediata</t>
  </si>
  <si>
    <t>Tomografía computarizada</t>
  </si>
  <si>
    <t>Virus linfotrópico de células T humano Tipo I y II (HTLV-I/II)</t>
  </si>
  <si>
    <t>Virus de la inmunodeficiencia humana tipo I y II (VIH-I/II)</t>
  </si>
  <si>
    <t>VDRL</t>
  </si>
  <si>
    <t>VHB - anticuerpo de superficie (HBsAc)</t>
  </si>
  <si>
    <t>Chagas</t>
  </si>
  <si>
    <t>Hepatitis C (Hbc)</t>
  </si>
  <si>
    <t>Garantiza áreas físicas separadas para la atención de los pacientes</t>
  </si>
  <si>
    <t>Cuentan con departamento propio de mantenimiento</t>
  </si>
  <si>
    <t>a. Ante los valores de los pacientes</t>
  </si>
  <si>
    <t>b. Ante las creencias</t>
  </si>
  <si>
    <t>c. Ante su intimidad</t>
  </si>
  <si>
    <t>Cuenta con*</t>
  </si>
  <si>
    <t>Posgradista (opcional)</t>
  </si>
  <si>
    <t>Médico General (opcional)</t>
  </si>
  <si>
    <t>Médico Especialista de Emergencias</t>
  </si>
  <si>
    <t>Radiología</t>
  </si>
  <si>
    <t>Evaluación pre trasplante</t>
  </si>
  <si>
    <t>Seguimiento post trasplante</t>
  </si>
  <si>
    <t>Realiza*</t>
  </si>
  <si>
    <t>Psiquiatra</t>
  </si>
  <si>
    <t>Psicólogo</t>
  </si>
  <si>
    <t>Trabajadora Social</t>
  </si>
  <si>
    <t>TOTAL FARMACIA</t>
  </si>
  <si>
    <t>La medicación que será utilizada durante el trasplante y en el postrasplante inmediato</t>
  </si>
  <si>
    <t>Insumo para preservación de los órganos</t>
  </si>
  <si>
    <t>Medicación inmunosupresora</t>
  </si>
  <si>
    <t>Insumos para preservación de órganos (custodiol)</t>
  </si>
  <si>
    <t>Cuarto crítico</t>
  </si>
  <si>
    <t>Respirador (es)</t>
  </si>
  <si>
    <t>Garantiza la atención prioritaria para el uso del quirófano en cirugías de ablación y trasplante</t>
  </si>
  <si>
    <t>Protocolo de manejo de cuidados postrasplante a la mano</t>
  </si>
  <si>
    <t xml:space="preserve">Endoscopía </t>
  </si>
  <si>
    <t>Colonoscopía</t>
  </si>
  <si>
    <t>INSTRUMENTO DE EVALUACIÓN PARA ACREDITACIÓN Y RE ACREDITACIÓN DE ESTABLECIMIENTOS DE SALUD EN TRASPLANTE HEPÁTICO ADULTO Y PEDIÁTRICO</t>
  </si>
  <si>
    <t>NOMBRE DE LA MÁXIMA AUTORIDAD</t>
  </si>
  <si>
    <t>No DE CAMAS DE SERVICIO DE TRASPLANTE**</t>
  </si>
  <si>
    <t>** Se refiere a camas de un servicio quirúrgico del hospital destinadas a trasplante y pos-trasplante hepático</t>
  </si>
  <si>
    <t>No DE QUIRÓFANOS</t>
  </si>
  <si>
    <t>Auxiliar de enfermería</t>
  </si>
  <si>
    <t>Insumos descartables de contacto</t>
  </si>
  <si>
    <t>Médico epidemiólogo</t>
  </si>
  <si>
    <t>Enfermera</t>
  </si>
  <si>
    <t xml:space="preserve">Angiografía </t>
  </si>
  <si>
    <t>1. SERVICIOS PARA LA EVALUACIÓN PRE TRASPLANTE Y SEGUIMIENTO POS TRASPLANTE</t>
  </si>
  <si>
    <t>1) CONSULTA EXTERNA</t>
  </si>
  <si>
    <t xml:space="preserve">2) HOSPITALIZACION </t>
  </si>
  <si>
    <t>3) IMAGENOLOGÍA</t>
  </si>
  <si>
    <t>4) SERVICIO DE PSIQUIATRIA / PSICOLOGÍA PARA TRASPLANTES</t>
  </si>
  <si>
    <t>5) ANATOMIA PATOLOGICA</t>
  </si>
  <si>
    <t>1) EMERGENCIA</t>
  </si>
  <si>
    <t>2. SERVICIOS PARA EL TRASPLANTE</t>
  </si>
  <si>
    <t>2) LABORATORIO</t>
  </si>
  <si>
    <t>3) BLOQUE QUIRURGICO</t>
  </si>
  <si>
    <t>4) CUIDADOS INTENSIVOS O AREA DE CUIDADO EN EL POSTRASPLANTE INMEDIATO</t>
  </si>
  <si>
    <t>5) INSUMOS Y MEDICACIÓN</t>
  </si>
  <si>
    <t>1) CONTROL EPIDEMIOLÓGICO</t>
  </si>
  <si>
    <t>2) MANTENIMIENTO</t>
  </si>
  <si>
    <t>3) DERECHOS DEL PACIENTE</t>
  </si>
  <si>
    <t>4) CUIDADO AL PACIENTE</t>
  </si>
  <si>
    <t>Herpes I y II (carga viral)</t>
  </si>
  <si>
    <t>Screening drogas</t>
  </si>
  <si>
    <t>Función hepática</t>
  </si>
  <si>
    <t>Antitrombina III</t>
  </si>
  <si>
    <t>Factor V de Leiden</t>
  </si>
  <si>
    <t>Dispone de*</t>
  </si>
  <si>
    <t>CALIFICACION</t>
  </si>
  <si>
    <t>El profesional encargado para el programa de trasplante hepático es: (excluyente)*</t>
  </si>
  <si>
    <t>*</t>
  </si>
  <si>
    <t>Respirador portátil</t>
  </si>
  <si>
    <t>Protocolo de manejo de paciente pos trasplantado hepático de fácil acceso</t>
  </si>
  <si>
    <t xml:space="preserve">Se respeta el derecho del paciente a que, antes y en las diversas etapas de atención al paciente, reciba del establecimiento de salud a través de sus miembros responsables, la información concerniente al diagnóstico de su estado de salud, al pronóstico, al tratamiento, a los riesgos que médicamente está expuesto, a la duración probable de incapacitación y a las alternativas para el cuidado y tratamientos existentes, en términos que el paciente pueda razonablemente entender y estar habilitado para tomar una decisión sobre el procedimiento a seguirse. </t>
  </si>
  <si>
    <t>ANEXO 4</t>
  </si>
  <si>
    <t>2. Hospitalización</t>
  </si>
  <si>
    <t>3. Imagenología</t>
  </si>
  <si>
    <t>4. Servicio de psiquiatria/psicología para trasplantes</t>
  </si>
  <si>
    <t>5. Anatomía Patológica</t>
  </si>
  <si>
    <t>SERVICIOS PARA LA EVALUACIÓN PRE TRASPLANTE Y SEGUIMIENTO POS TRASPLANTE</t>
  </si>
  <si>
    <t>SERVICIOS PARA EL TRASPLANTE</t>
  </si>
  <si>
    <t>1. Emergencia</t>
  </si>
  <si>
    <t>2. Laboratorio</t>
  </si>
  <si>
    <t>3. Bloque quirúrgico</t>
  </si>
  <si>
    <t>4. Cuidados intensivos o area de cuidad en el postrasplante inmediato</t>
  </si>
  <si>
    <t xml:space="preserve">5. Insumos médicos </t>
  </si>
  <si>
    <t>1. Control epidemiológico</t>
  </si>
  <si>
    <t>2. Mantenimiento</t>
  </si>
  <si>
    <t>3. Derechos del paciente</t>
  </si>
  <si>
    <t>4. Cuidados del paciente</t>
  </si>
  <si>
    <t xml:space="preserve">ACREDITACIÓN: </t>
  </si>
  <si>
    <t xml:space="preserve">REACREDITACIÓN: </t>
  </si>
  <si>
    <t>Sistema de presión positiva (excluyente)</t>
  </si>
  <si>
    <t>Cirugía General  (Cirugía pediátrica)</t>
  </si>
  <si>
    <t xml:space="preserve">Ecocardiograma </t>
  </si>
  <si>
    <t>Radiología intervencionista</t>
  </si>
  <si>
    <t>Electrocardiograma</t>
  </si>
  <si>
    <t>Médico especialista (indispensable)</t>
  </si>
  <si>
    <t>Médico posgradista (excluyente)</t>
  </si>
  <si>
    <t>Resonancia magnética</t>
  </si>
  <si>
    <t>Mesa para cirugía de banco con 3 taburetes (excluyente)</t>
  </si>
  <si>
    <t>Dos quirófanos : uno de ablación y otro para cirugía de trasplante</t>
  </si>
  <si>
    <t>Set básico para cirugía vascular</t>
  </si>
  <si>
    <t>Set de instrumental para implante hepático (laparotomía)</t>
  </si>
  <si>
    <t>Diálisis- hemodiálisis</t>
  </si>
  <si>
    <t>Médico posgradista (opcional)</t>
  </si>
  <si>
    <t>Médico general (opcional)</t>
  </si>
  <si>
    <t>Gastroenterología/ Hepatología  (adulto/pediátrico)</t>
  </si>
  <si>
    <r>
      <t>Disponibilidad permanente de diagnóstico especializado en patología hepática  incluyendo todas las tinciones básicas y especiales necesarias</t>
    </r>
    <r>
      <rPr>
        <sz val="8"/>
        <color rgb="FFFF0000"/>
        <rFont val="Arial"/>
        <family val="2"/>
      </rPr>
      <t xml:space="preserve"> </t>
    </r>
  </si>
  <si>
    <t xml:space="preserve">Dosificación de inmunosupresores </t>
  </si>
  <si>
    <t xml:space="preserve">Citomegalovirus (CMV IgG/IgM/carga viral) </t>
  </si>
  <si>
    <t>Set básico para cirugía mayor</t>
  </si>
  <si>
    <t>Anticuerpos HBsAg (Anti-HBs)</t>
  </si>
  <si>
    <t>Anticuerpos Core (Anti-HBc)</t>
  </si>
  <si>
    <t>Anticuerpos de la Hepatitis C (Anti-VHC)</t>
  </si>
  <si>
    <t>Rubeola (IgG-IgM)</t>
  </si>
  <si>
    <t>Virus Epstein -Barr (EBV IgM, Ebna IgG, Vca IgG, carga viral)</t>
  </si>
  <si>
    <t>Varicela Zoster IgG-IgM</t>
  </si>
  <si>
    <t>Sarampión IgG-IgM</t>
  </si>
  <si>
    <t>Dosificación de antibióticos  - fármacos</t>
  </si>
  <si>
    <t>Parvovirus B19 IgG-IgM</t>
  </si>
  <si>
    <t>Para tx pediátrico</t>
  </si>
  <si>
    <t>Toxoplasma IgM IgG /carga viral)</t>
  </si>
  <si>
    <r>
      <t>FECHA:</t>
    </r>
    <r>
      <rPr>
        <sz val="10"/>
        <color theme="1"/>
        <rFont val="Arial"/>
        <family val="2"/>
      </rPr>
      <t xml:space="preserve"> 16-03-2023</t>
    </r>
  </si>
  <si>
    <t>* Gastroenterólogo/ hepatólogo Adulto/Pediátrico</t>
  </si>
  <si>
    <t>Cómo servicio organizado</t>
  </si>
  <si>
    <t>Consulta de especialidades médicas</t>
  </si>
  <si>
    <t>Consulta de especialidades quirúrgicas</t>
  </si>
  <si>
    <t xml:space="preserve">Realiza: (garantizando el trato preferencial) </t>
  </si>
  <si>
    <t>Características de la habitación (para el paciente en pos trasplante)</t>
  </si>
  <si>
    <t xml:space="preserve">Personal a cargo del paciente trasplantado en hospitalización </t>
  </si>
  <si>
    <t>Cuenta con los siguientes auxiliares de diagnóstico y tratamiento</t>
  </si>
  <si>
    <t>Cuenta con</t>
  </si>
  <si>
    <t>Realiza</t>
  </si>
  <si>
    <t>Cuenta con atención de</t>
  </si>
  <si>
    <t>Serología</t>
  </si>
  <si>
    <t>Espacio físico</t>
  </si>
  <si>
    <t>Equipamiento: cuenta con</t>
  </si>
  <si>
    <t>Líquido de preservación</t>
  </si>
  <si>
    <t>Instrumental quirúrgico: cuenta con</t>
  </si>
  <si>
    <t>Cuenta con áreas  para atención intensiva</t>
  </si>
  <si>
    <t>Posee</t>
  </si>
  <si>
    <t>Cuentan con suficiente cantidad para sustentar el inicio o continuación del programa de</t>
  </si>
  <si>
    <t>Cuentan con un correcto almacenamiento de</t>
  </si>
  <si>
    <t>A cargo de</t>
  </si>
  <si>
    <t>Señale (excluyentes):</t>
  </si>
  <si>
    <t>El personal que realiza está a cargo de (excluyentes):</t>
  </si>
  <si>
    <t>Realiza mantenimiento (verificar plan por equipos)</t>
  </si>
  <si>
    <t>SEÑALE</t>
  </si>
  <si>
    <t>Cuenta el establecimiento con documento de consentimiento informado que describa</t>
  </si>
  <si>
    <t>La institución presta atención respetuosa ante los valores, durante la realización de procedimientos, exploraciones y tratamientos</t>
  </si>
  <si>
    <t>El establecimiento dispone de procedimientos que definen el proceso para garantizar la cirugía en el lugar correcto, con el procedimiento correcto y con el paciente correcto, que incluye</t>
  </si>
  <si>
    <t>La institución implementa medidas y procedimientos para</t>
  </si>
  <si>
    <t>* Se refiere a camas de hospitalización en servicios clínicos destinadas a pacientes en pre-trasplante; trasplante y pos-trasplante hepático</t>
  </si>
  <si>
    <t>Proteína C reactiva</t>
  </si>
  <si>
    <t>Proteína S</t>
  </si>
  <si>
    <t>Hepatitis B: VHB - antígeno de superficie (HBsAg)(a)</t>
  </si>
  <si>
    <t>VHB - antígeno core (HBcAc IgM/IgG)(b)</t>
  </si>
  <si>
    <t>Cobertor o colchón térmico</t>
  </si>
  <si>
    <t xml:space="preserve">Nevera portátil para conservación de órganos </t>
  </si>
  <si>
    <t>Área de Aislamiento para el paciente trasplantado</t>
  </si>
  <si>
    <t>Equipo mínimo para manejo de vía aérea (laringoscopio con hojas para adultos y niños, tubos endotraqueales, mascarillas laríngeas, equipo de intubación)</t>
  </si>
  <si>
    <t>Realiza accion de de control de</t>
  </si>
  <si>
    <r>
      <t xml:space="preserve">Versión: </t>
    </r>
    <r>
      <rPr>
        <sz val="10"/>
        <color theme="1"/>
        <rFont val="Arial"/>
        <family val="2"/>
      </rPr>
      <t>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</si>
</sst>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b/>
      <sz val="7"/>
      <name val="Calibri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9" fillId="0" borderId="0" xfId="0" applyFont="1"/>
    <xf numFmtId="0" fontId="6" fillId="0" borderId="0" xfId="0" applyFont="1"/>
    <xf numFmtId="0" fontId="8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/>
    <xf numFmtId="0" fontId="7" fillId="0" borderId="0" xfId="0" applyFont="1" applyAlignment="1">
      <alignment horizontal="center"/>
    </xf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0" fillId="0" borderId="14" xfId="0" applyBorder="1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justify" wrapText="1"/>
    </xf>
    <xf numFmtId="0" fontId="10" fillId="0" borderId="1" xfId="0" applyFont="1" applyBorder="1" applyAlignment="1">
      <alignment vertical="justify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9" fontId="10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7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0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left"/>
    </xf>
    <xf numFmtId="0" fontId="0" fillId="0" borderId="18" xfId="0" applyBorder="1"/>
    <xf numFmtId="0" fontId="2" fillId="5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10" fillId="3" borderId="5" xfId="0" applyFont="1" applyFill="1" applyBorder="1" applyAlignment="1">
      <alignment horizontal="center"/>
    </xf>
    <xf numFmtId="0" fontId="0" fillId="2" borderId="4" xfId="0" applyFill="1" applyBorder="1"/>
    <xf numFmtId="0" fontId="8" fillId="0" borderId="4" xfId="0" applyFont="1" applyBorder="1"/>
    <xf numFmtId="0" fontId="2" fillId="6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2" fillId="7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17" xfId="0" applyBorder="1"/>
    <xf numFmtId="0" fontId="10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19" xfId="0" applyFont="1" applyBorder="1"/>
    <xf numFmtId="0" fontId="10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8" fillId="0" borderId="2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0" fillId="3" borderId="19" xfId="0" applyFont="1" applyFill="1" applyBorder="1"/>
    <xf numFmtId="0" fontId="8" fillId="2" borderId="19" xfId="0" applyFont="1" applyFill="1" applyBorder="1"/>
    <xf numFmtId="0" fontId="8" fillId="0" borderId="19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wrapText="1"/>
    </xf>
    <xf numFmtId="0" fontId="23" fillId="2" borderId="4" xfId="0" applyFont="1" applyFill="1" applyBorder="1" applyAlignment="1">
      <alignment horizontal="center" vertical="center" wrapText="1"/>
    </xf>
    <xf numFmtId="0" fontId="8" fillId="0" borderId="22" xfId="0" applyFont="1" applyBorder="1"/>
    <xf numFmtId="0" fontId="8" fillId="0" borderId="26" xfId="0" applyFont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8" fillId="0" borderId="10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8" fillId="0" borderId="19" xfId="0" applyFont="1" applyBorder="1"/>
    <xf numFmtId="0" fontId="8" fillId="0" borderId="22" xfId="0" applyFont="1" applyBorder="1"/>
    <xf numFmtId="0" fontId="8" fillId="0" borderId="26" xfId="0" applyFont="1" applyBorder="1"/>
    <xf numFmtId="0" fontId="8" fillId="0" borderId="19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3" borderId="5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justify" wrapText="1"/>
    </xf>
    <xf numFmtId="0" fontId="8" fillId="0" borderId="22" xfId="0" applyFont="1" applyBorder="1" applyAlignment="1">
      <alignment horizontal="justify" wrapText="1"/>
    </xf>
    <xf numFmtId="0" fontId="8" fillId="0" borderId="26" xfId="0" applyFont="1" applyBorder="1" applyAlignment="1">
      <alignment horizontal="justify" wrapText="1"/>
    </xf>
    <xf numFmtId="0" fontId="15" fillId="7" borderId="23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8" fillId="2" borderId="19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left" wrapText="1"/>
    </xf>
    <xf numFmtId="0" fontId="10" fillId="3" borderId="26" xfId="0" applyFont="1" applyFill="1" applyBorder="1" applyAlignment="1">
      <alignment horizontal="left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16" fillId="8" borderId="13" xfId="0" applyFont="1" applyFill="1" applyBorder="1" applyAlignment="1" applyProtection="1">
      <alignment horizontal="center" vertical="center"/>
      <protection locked="0"/>
    </xf>
    <xf numFmtId="0" fontId="16" fillId="8" borderId="30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8" fillId="0" borderId="19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0" fillId="4" borderId="19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6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justify" wrapText="1"/>
    </xf>
    <xf numFmtId="0" fontId="8" fillId="2" borderId="22" xfId="0" applyFont="1" applyFill="1" applyBorder="1" applyAlignment="1">
      <alignment horizontal="left" vertical="justify" wrapText="1"/>
    </xf>
    <xf numFmtId="0" fontId="8" fillId="2" borderId="26" xfId="0" applyFont="1" applyFill="1" applyBorder="1" applyAlignment="1">
      <alignment horizontal="left" vertical="justify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justify" vertical="justify" wrapText="1"/>
    </xf>
    <xf numFmtId="0" fontId="10" fillId="3" borderId="22" xfId="0" applyFont="1" applyFill="1" applyBorder="1" applyAlignment="1">
      <alignment horizontal="justify" vertical="justify" wrapText="1"/>
    </xf>
    <xf numFmtId="0" fontId="10" fillId="3" borderId="26" xfId="0" applyFont="1" applyFill="1" applyBorder="1" applyAlignment="1">
      <alignment horizontal="justify" vertical="justify" wrapText="1"/>
    </xf>
    <xf numFmtId="0" fontId="16" fillId="11" borderId="12" xfId="0" applyFont="1" applyFill="1" applyBorder="1" applyAlignment="1" applyProtection="1">
      <alignment horizontal="center" vertical="center"/>
      <protection locked="0"/>
    </xf>
    <xf numFmtId="0" fontId="16" fillId="11" borderId="13" xfId="0" applyFont="1" applyFill="1" applyBorder="1" applyAlignment="1" applyProtection="1">
      <alignment horizontal="center" vertical="center"/>
      <protection locked="0"/>
    </xf>
    <xf numFmtId="0" fontId="16" fillId="11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10" fillId="3" borderId="19" xfId="0" applyFont="1" applyFill="1" applyBorder="1" applyAlignment="1">
      <alignment wrapText="1"/>
    </xf>
    <xf numFmtId="0" fontId="10" fillId="3" borderId="22" xfId="0" applyFont="1" applyFill="1" applyBorder="1" applyAlignment="1">
      <alignment wrapText="1"/>
    </xf>
    <xf numFmtId="0" fontId="10" fillId="3" borderId="26" xfId="0" applyFont="1" applyFill="1" applyBorder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64" fontId="6" fillId="0" borderId="45" xfId="0" applyNumberFormat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justify" vertical="justify" wrapText="1"/>
    </xf>
    <xf numFmtId="0" fontId="8" fillId="0" borderId="22" xfId="0" applyFont="1" applyBorder="1" applyAlignment="1">
      <alignment horizontal="justify" vertical="justify" wrapText="1"/>
    </xf>
    <xf numFmtId="0" fontId="8" fillId="0" borderId="26" xfId="0" applyFont="1" applyBorder="1" applyAlignment="1">
      <alignment horizontal="justify" vertical="justify" wrapText="1"/>
    </xf>
    <xf numFmtId="0" fontId="10" fillId="3" borderId="5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2" fillId="0" borderId="3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8" fillId="0" borderId="3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/>
    </xf>
    <xf numFmtId="0" fontId="2" fillId="12" borderId="23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FINALES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'!$A$17:$A$21</c:f>
              <c:strCache>
                <c:ptCount val="5"/>
                <c:pt idx="0">
                  <c:v>1. Consulta externa</c:v>
                </c:pt>
                <c:pt idx="1">
                  <c:v>2. Hospitalización</c:v>
                </c:pt>
                <c:pt idx="2">
                  <c:v>3. Imagenología</c:v>
                </c:pt>
                <c:pt idx="3">
                  <c:v>4. Servicio de psiquiatria/psicología para trasplantes</c:v>
                </c:pt>
                <c:pt idx="4">
                  <c:v>5. Anatomía Patológica</c:v>
                </c:pt>
              </c:strCache>
            </c:strRef>
          </c:cat>
          <c:val>
            <c:numRef>
              <c:f>'resumen '!$B$17:$B$21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A7-4822-ABD0-D68E0672654D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'!$A$17:$A$21</c:f>
              <c:strCache>
                <c:ptCount val="5"/>
                <c:pt idx="0">
                  <c:v>1. Consulta externa</c:v>
                </c:pt>
                <c:pt idx="1">
                  <c:v>2. Hospitalización</c:v>
                </c:pt>
                <c:pt idx="2">
                  <c:v>3. Imagenología</c:v>
                </c:pt>
                <c:pt idx="3">
                  <c:v>4. Servicio de psiquiatria/psicología para trasplantes</c:v>
                </c:pt>
                <c:pt idx="4">
                  <c:v>5. Anatomía Patológica</c:v>
                </c:pt>
              </c:strCache>
            </c:strRef>
          </c:cat>
          <c:val>
            <c:numRef>
              <c:f>'resumen '!$C$17:$C$21</c:f>
              <c:numCache>
                <c:formatCode>General</c:formatCode>
                <c:ptCount val="5"/>
                <c:pt idx="0">
                  <c:v>40</c:v>
                </c:pt>
                <c:pt idx="1">
                  <c:v>43</c:v>
                </c:pt>
                <c:pt idx="2">
                  <c:v>22</c:v>
                </c:pt>
                <c:pt idx="3">
                  <c:v>24</c:v>
                </c:pt>
                <c:pt idx="4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A7-4822-ABD0-D68E06726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6069944"/>
        <c:axId val="376077784"/>
      </c:barChart>
      <c:catAx>
        <c:axId val="376069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76077784"/>
        <c:crosses val="autoZero"/>
        <c:auto val="1"/>
        <c:lblAlgn val="ctr"/>
        <c:lblOffset val="100"/>
        <c:noMultiLvlLbl val="0"/>
      </c:catAx>
      <c:valAx>
        <c:axId val="376077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76069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INTERMEDIOS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783223972003499"/>
          <c:y val="0.13930555555555557"/>
          <c:w val="0.64650109361329833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'!$A$27:$A$31</c:f>
              <c:strCache>
                <c:ptCount val="5"/>
                <c:pt idx="0">
                  <c:v>1. Emergencia</c:v>
                </c:pt>
                <c:pt idx="1">
                  <c:v>2. Laboratorio</c:v>
                </c:pt>
                <c:pt idx="2">
                  <c:v>3. Bloque quirúrgico</c:v>
                </c:pt>
                <c:pt idx="3">
                  <c:v>4. Cuidados intensivos o area de cuidad en el postrasplante inmediato</c:v>
                </c:pt>
                <c:pt idx="4">
                  <c:v>5. Insumos médicos </c:v>
                </c:pt>
              </c:strCache>
            </c:strRef>
          </c:cat>
          <c:val>
            <c:numRef>
              <c:f>'resumen '!$B$27:$B$31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61-4DC4-80A0-AC11697AD114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'!$A$27:$A$31</c:f>
              <c:strCache>
                <c:ptCount val="5"/>
                <c:pt idx="0">
                  <c:v>1. Emergencia</c:v>
                </c:pt>
                <c:pt idx="1">
                  <c:v>2. Laboratorio</c:v>
                </c:pt>
                <c:pt idx="2">
                  <c:v>3. Bloque quirúrgico</c:v>
                </c:pt>
                <c:pt idx="3">
                  <c:v>4. Cuidados intensivos o area de cuidad en el postrasplante inmediato</c:v>
                </c:pt>
                <c:pt idx="4">
                  <c:v>5. Insumos médicos </c:v>
                </c:pt>
              </c:strCache>
            </c:strRef>
          </c:cat>
          <c:val>
            <c:numRef>
              <c:f>'resumen '!$C$27:$C$31</c:f>
              <c:numCache>
                <c:formatCode>General</c:formatCode>
                <c:ptCount val="5"/>
                <c:pt idx="0">
                  <c:v>25</c:v>
                </c:pt>
                <c:pt idx="1">
                  <c:v>112</c:v>
                </c:pt>
                <c:pt idx="2">
                  <c:v>61</c:v>
                </c:pt>
                <c:pt idx="3">
                  <c:v>35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61-4DC4-80A0-AC11697A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6071904"/>
        <c:axId val="376074256"/>
      </c:barChart>
      <c:catAx>
        <c:axId val="376071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76074256"/>
        <c:crosses val="autoZero"/>
        <c:auto val="1"/>
        <c:lblAlgn val="ctr"/>
        <c:lblOffset val="100"/>
        <c:noMultiLvlLbl val="0"/>
      </c:catAx>
      <c:valAx>
        <c:axId val="37607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376071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SERVCICIOS ADMINISTRATIVOS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'!$A$37:$A$40</c:f>
              <c:strCache>
                <c:ptCount val="4"/>
                <c:pt idx="0">
                  <c:v>1. Control epidemiológico</c:v>
                </c:pt>
                <c:pt idx="1">
                  <c:v>2. Mantenimiento</c:v>
                </c:pt>
                <c:pt idx="2">
                  <c:v>3. Derechos del paciente</c:v>
                </c:pt>
                <c:pt idx="3">
                  <c:v>4. Cuidados del paciente</c:v>
                </c:pt>
              </c:strCache>
            </c:strRef>
          </c:cat>
          <c:val>
            <c:numRef>
              <c:f>'resumen '!$B$37:$B$40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8-4865-BD81-CF8B8D593EAF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'!$A$37:$A$40</c:f>
              <c:strCache>
                <c:ptCount val="4"/>
                <c:pt idx="0">
                  <c:v>1. Control epidemiológico</c:v>
                </c:pt>
                <c:pt idx="1">
                  <c:v>2. Mantenimiento</c:v>
                </c:pt>
                <c:pt idx="2">
                  <c:v>3. Derechos del paciente</c:v>
                </c:pt>
                <c:pt idx="3">
                  <c:v>4. Cuidados del paciente</c:v>
                </c:pt>
              </c:strCache>
            </c:strRef>
          </c:cat>
          <c:val>
            <c:numRef>
              <c:f>'resumen '!$C$37:$C$40</c:f>
              <c:numCache>
                <c:formatCode>General</c:formatCode>
                <c:ptCount val="4"/>
                <c:pt idx="0">
                  <c:v>4</c:v>
                </c:pt>
                <c:pt idx="1">
                  <c:v>17</c:v>
                </c:pt>
                <c:pt idx="2">
                  <c:v>26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08-4865-BD81-CF8B8D59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8352080"/>
        <c:axId val="438350120"/>
      </c:barChart>
      <c:catAx>
        <c:axId val="43835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38350120"/>
        <c:crosses val="autoZero"/>
        <c:auto val="1"/>
        <c:lblAlgn val="ctr"/>
        <c:lblOffset val="100"/>
        <c:noMultiLvlLbl val="0"/>
      </c:catAx>
      <c:valAx>
        <c:axId val="438350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38352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HOSPITALARIOS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'!$A$46:$A$48</c:f>
              <c:strCache>
                <c:ptCount val="3"/>
                <c:pt idx="0">
                  <c:v>SERVICIOS FINALES</c:v>
                </c:pt>
                <c:pt idx="1">
                  <c:v>SERVICIOS INTERMEDIOS</c:v>
                </c:pt>
                <c:pt idx="2">
                  <c:v>SERVICIOS ADMINISTRATIVOS</c:v>
                </c:pt>
              </c:strCache>
            </c:strRef>
          </c:cat>
          <c:val>
            <c:numRef>
              <c:f>'resumen '!$B$46:$B$48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A3-4F1E-A3FA-12B530E2C64E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'!$A$46:$A$48</c:f>
              <c:strCache>
                <c:ptCount val="3"/>
                <c:pt idx="0">
                  <c:v>SERVICIOS FINALES</c:v>
                </c:pt>
                <c:pt idx="1">
                  <c:v>SERVICIOS INTERMEDIOS</c:v>
                </c:pt>
                <c:pt idx="2">
                  <c:v>SERVICIOS ADMINISTRATIVOS</c:v>
                </c:pt>
              </c:strCache>
            </c:strRef>
          </c:cat>
          <c:val>
            <c:numRef>
              <c:f>'resumen '!$C$46:$C$48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A3-4F1E-A3FA-12B530E2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8341888"/>
        <c:axId val="438342672"/>
      </c:barChart>
      <c:catAx>
        <c:axId val="43834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38342672"/>
        <c:crosses val="autoZero"/>
        <c:auto val="1"/>
        <c:lblAlgn val="ctr"/>
        <c:lblOffset val="100"/>
        <c:noMultiLvlLbl val="0"/>
      </c:catAx>
      <c:valAx>
        <c:axId val="43834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43834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19050</xdr:rowOff>
    </xdr:from>
    <xdr:to>
      <xdr:col>3</xdr:col>
      <xdr:colOff>152400</xdr:colOff>
      <xdr:row>5</xdr:row>
      <xdr:rowOff>95250</xdr:rowOff>
    </xdr:to>
    <xdr:sp macro="" textlink="">
      <xdr:nvSpPr>
        <xdr:cNvPr id="6009" name="Rectangle 7">
          <a:extLst>
            <a:ext uri="{FF2B5EF4-FFF2-40B4-BE49-F238E27FC236}">
              <a16:creationId xmlns:a16="http://schemas.microsoft.com/office/drawing/2014/main" xmlns="" id="{00000000-0008-0000-0000-000079170000}"/>
            </a:ext>
          </a:extLst>
        </xdr:cNvPr>
        <xdr:cNvSpPr>
          <a:spLocks noChangeArrowheads="1"/>
        </xdr:cNvSpPr>
      </xdr:nvSpPr>
      <xdr:spPr bwMode="auto">
        <a:xfrm>
          <a:off x="2905125" y="1200150"/>
          <a:ext cx="142875" cy="76200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485775</xdr:colOff>
      <xdr:row>4</xdr:row>
      <xdr:rowOff>152400</xdr:rowOff>
    </xdr:from>
    <xdr:to>
      <xdr:col>4</xdr:col>
      <xdr:colOff>619125</xdr:colOff>
      <xdr:row>5</xdr:row>
      <xdr:rowOff>85725</xdr:rowOff>
    </xdr:to>
    <xdr:sp macro="" textlink="">
      <xdr:nvSpPr>
        <xdr:cNvPr id="6010" name="Rectangle 3">
          <a:extLst>
            <a:ext uri="{FF2B5EF4-FFF2-40B4-BE49-F238E27FC236}">
              <a16:creationId xmlns:a16="http://schemas.microsoft.com/office/drawing/2014/main" xmlns="" id="{00000000-0008-0000-0000-00007A170000}"/>
            </a:ext>
          </a:extLst>
        </xdr:cNvPr>
        <xdr:cNvSpPr>
          <a:spLocks noChangeArrowheads="1"/>
        </xdr:cNvSpPr>
      </xdr:nvSpPr>
      <xdr:spPr bwMode="auto">
        <a:xfrm>
          <a:off x="3952875" y="1171575"/>
          <a:ext cx="1333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4</xdr:row>
      <xdr:rowOff>152400</xdr:rowOff>
    </xdr:from>
    <xdr:to>
      <xdr:col>5</xdr:col>
      <xdr:colOff>390525</xdr:colOff>
      <xdr:row>5</xdr:row>
      <xdr:rowOff>76200</xdr:rowOff>
    </xdr:to>
    <xdr:sp macro="" textlink="">
      <xdr:nvSpPr>
        <xdr:cNvPr id="6011" name="Rectangle 3">
          <a:extLst>
            <a:ext uri="{FF2B5EF4-FFF2-40B4-BE49-F238E27FC236}">
              <a16:creationId xmlns:a16="http://schemas.microsoft.com/office/drawing/2014/main" xmlns="" id="{00000000-0008-0000-0000-00007B170000}"/>
            </a:ext>
          </a:extLst>
        </xdr:cNvPr>
        <xdr:cNvSpPr>
          <a:spLocks noChangeArrowheads="1"/>
        </xdr:cNvSpPr>
      </xdr:nvSpPr>
      <xdr:spPr bwMode="auto">
        <a:xfrm>
          <a:off x="4629150" y="1171575"/>
          <a:ext cx="14287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4</xdr:row>
      <xdr:rowOff>171450</xdr:rowOff>
    </xdr:from>
    <xdr:to>
      <xdr:col>6</xdr:col>
      <xdr:colOff>466725</xdr:colOff>
      <xdr:row>5</xdr:row>
      <xdr:rowOff>95250</xdr:rowOff>
    </xdr:to>
    <xdr:sp macro="" textlink="">
      <xdr:nvSpPr>
        <xdr:cNvPr id="6012" name="Rectangle 3">
          <a:extLst>
            <a:ext uri="{FF2B5EF4-FFF2-40B4-BE49-F238E27FC236}">
              <a16:creationId xmlns:a16="http://schemas.microsoft.com/office/drawing/2014/main" xmlns="" id="{00000000-0008-0000-0000-00007C170000}"/>
            </a:ext>
          </a:extLst>
        </xdr:cNvPr>
        <xdr:cNvSpPr>
          <a:spLocks noChangeArrowheads="1"/>
        </xdr:cNvSpPr>
      </xdr:nvSpPr>
      <xdr:spPr bwMode="auto">
        <a:xfrm>
          <a:off x="5457825" y="1181100"/>
          <a:ext cx="1333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42334</xdr:rowOff>
    </xdr:from>
    <xdr:to>
      <xdr:col>0</xdr:col>
      <xdr:colOff>1685477</xdr:colOff>
      <xdr:row>5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0" y="211667"/>
          <a:ext cx="1685477" cy="1047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85725</xdr:rowOff>
    </xdr:from>
    <xdr:to>
      <xdr:col>1</xdr:col>
      <xdr:colOff>0</xdr:colOff>
      <xdr:row>13</xdr:row>
      <xdr:rowOff>0</xdr:rowOff>
    </xdr:to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SpPr>
          <a:spLocks noChangeArrowheads="1"/>
        </xdr:cNvSpPr>
      </xdr:nvSpPr>
      <xdr:spPr bwMode="auto">
        <a:xfrm>
          <a:off x="1743075" y="2286000"/>
          <a:ext cx="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PUNTAJE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0</xdr:colOff>
      <xdr:row>40</xdr:row>
      <xdr:rowOff>152400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1743075" y="10372725"/>
          <a:ext cx="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RESUMEN</a:t>
          </a:r>
        </a:p>
      </xdr:txBody>
    </xdr:sp>
    <xdr:clientData/>
  </xdr:twoCellAnchor>
  <xdr:twoCellAnchor>
    <xdr:from>
      <xdr:col>4</xdr:col>
      <xdr:colOff>409575</xdr:colOff>
      <xdr:row>5</xdr:row>
      <xdr:rowOff>38100</xdr:rowOff>
    </xdr:from>
    <xdr:to>
      <xdr:col>10</xdr:col>
      <xdr:colOff>409575</xdr:colOff>
      <xdr:row>21</xdr:row>
      <xdr:rowOff>123825</xdr:rowOff>
    </xdr:to>
    <xdr:graphicFrame macro="">
      <xdr:nvGraphicFramePr>
        <xdr:cNvPr id="619912" name="Gráfico 1">
          <a:extLst>
            <a:ext uri="{FF2B5EF4-FFF2-40B4-BE49-F238E27FC236}">
              <a16:creationId xmlns:a16="http://schemas.microsoft.com/office/drawing/2014/main" xmlns="" id="{00000000-0008-0000-0100-000088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23</xdr:row>
      <xdr:rowOff>142875</xdr:rowOff>
    </xdr:from>
    <xdr:to>
      <xdr:col>10</xdr:col>
      <xdr:colOff>695325</xdr:colOff>
      <xdr:row>43</xdr:row>
      <xdr:rowOff>76200</xdr:rowOff>
    </xdr:to>
    <xdr:graphicFrame macro="">
      <xdr:nvGraphicFramePr>
        <xdr:cNvPr id="619913" name="Gráfico 2">
          <a:extLst>
            <a:ext uri="{FF2B5EF4-FFF2-40B4-BE49-F238E27FC236}">
              <a16:creationId xmlns:a16="http://schemas.microsoft.com/office/drawing/2014/main" xmlns="" id="{00000000-0008-0000-0100-000089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45</xdr:row>
      <xdr:rowOff>104775</xdr:rowOff>
    </xdr:from>
    <xdr:to>
      <xdr:col>11</xdr:col>
      <xdr:colOff>0</xdr:colOff>
      <xdr:row>64</xdr:row>
      <xdr:rowOff>38100</xdr:rowOff>
    </xdr:to>
    <xdr:graphicFrame macro="">
      <xdr:nvGraphicFramePr>
        <xdr:cNvPr id="619914" name="Gráfico 3">
          <a:extLst>
            <a:ext uri="{FF2B5EF4-FFF2-40B4-BE49-F238E27FC236}">
              <a16:creationId xmlns:a16="http://schemas.microsoft.com/office/drawing/2014/main" xmlns="" id="{00000000-0008-0000-0100-00008A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65</xdr:row>
      <xdr:rowOff>133350</xdr:rowOff>
    </xdr:from>
    <xdr:to>
      <xdr:col>11</xdr:col>
      <xdr:colOff>85725</xdr:colOff>
      <xdr:row>83</xdr:row>
      <xdr:rowOff>57150</xdr:rowOff>
    </xdr:to>
    <xdr:graphicFrame macro="">
      <xdr:nvGraphicFramePr>
        <xdr:cNvPr id="619915" name="Gráfico 4">
          <a:extLst>
            <a:ext uri="{FF2B5EF4-FFF2-40B4-BE49-F238E27FC236}">
              <a16:creationId xmlns:a16="http://schemas.microsoft.com/office/drawing/2014/main" xmlns="" id="{00000000-0008-0000-0100-00008B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1"/>
  <sheetViews>
    <sheetView tabSelected="1" zoomScale="90" zoomScaleNormal="90" zoomScaleSheetLayoutView="100" zoomScalePageLayoutView="95" workbookViewId="0">
      <selection activeCell="B3" sqref="B3:H4"/>
    </sheetView>
  </sheetViews>
  <sheetFormatPr baseColWidth="10" defaultRowHeight="12.75" x14ac:dyDescent="0.2"/>
  <cols>
    <col min="1" max="1" width="27.28515625" customWidth="1"/>
    <col min="2" max="2" width="9.5703125" customWidth="1"/>
    <col min="3" max="3" width="7.7109375" customWidth="1"/>
    <col min="4" max="4" width="8.5703125" customWidth="1"/>
    <col min="5" max="5" width="13.7109375" customWidth="1"/>
    <col min="6" max="6" width="11.140625" customWidth="1"/>
    <col min="7" max="7" width="13" customWidth="1"/>
    <col min="8" max="8" width="13" style="24" customWidth="1"/>
    <col min="9" max="9" width="35.5703125" customWidth="1"/>
  </cols>
  <sheetData>
    <row r="1" spans="1:9" ht="13.5" thickBot="1" x14ac:dyDescent="0.25">
      <c r="A1" s="319" t="s">
        <v>206</v>
      </c>
      <c r="B1" s="320"/>
      <c r="C1" s="320"/>
      <c r="D1" s="320"/>
      <c r="E1" s="320"/>
      <c r="F1" s="320"/>
      <c r="G1" s="320"/>
      <c r="H1" s="320"/>
      <c r="I1" s="321"/>
    </row>
    <row r="2" spans="1:9" ht="35.25" customHeight="1" x14ac:dyDescent="0.2">
      <c r="A2" s="186"/>
      <c r="B2" s="189" t="s">
        <v>168</v>
      </c>
      <c r="C2" s="189"/>
      <c r="D2" s="189"/>
      <c r="E2" s="189"/>
      <c r="F2" s="189"/>
      <c r="G2" s="189"/>
      <c r="H2" s="189"/>
      <c r="I2" s="140" t="s">
        <v>255</v>
      </c>
    </row>
    <row r="3" spans="1:9" x14ac:dyDescent="0.2">
      <c r="A3" s="187"/>
      <c r="B3" s="190" t="s">
        <v>295</v>
      </c>
      <c r="C3" s="190"/>
      <c r="D3" s="190"/>
      <c r="E3" s="190"/>
      <c r="F3" s="190"/>
      <c r="G3" s="190"/>
      <c r="H3" s="190"/>
      <c r="I3" s="181" t="s">
        <v>107</v>
      </c>
    </row>
    <row r="4" spans="1:9" ht="18.75" customHeight="1" x14ac:dyDescent="0.2">
      <c r="A4" s="187"/>
      <c r="B4" s="190"/>
      <c r="C4" s="190"/>
      <c r="D4" s="190"/>
      <c r="E4" s="190"/>
      <c r="F4" s="190"/>
      <c r="G4" s="190"/>
      <c r="H4" s="190"/>
      <c r="I4" s="182"/>
    </row>
    <row r="5" spans="1:9" x14ac:dyDescent="0.2">
      <c r="A5" s="187"/>
      <c r="B5" s="183" t="s">
        <v>54</v>
      </c>
      <c r="C5" s="183"/>
      <c r="D5" s="183"/>
      <c r="E5" s="183"/>
      <c r="F5" s="183"/>
      <c r="G5" s="183"/>
      <c r="H5" s="183"/>
      <c r="I5" s="182" t="s">
        <v>53</v>
      </c>
    </row>
    <row r="6" spans="1:9" ht="13.5" thickBot="1" x14ac:dyDescent="0.25">
      <c r="A6" s="188"/>
      <c r="B6" s="184"/>
      <c r="C6" s="184"/>
      <c r="D6" s="184"/>
      <c r="E6" s="184"/>
      <c r="F6" s="184"/>
      <c r="G6" s="184"/>
      <c r="H6" s="184"/>
      <c r="I6" s="185"/>
    </row>
    <row r="7" spans="1:9" ht="6.95" customHeight="1" thickBot="1" x14ac:dyDescent="0.25">
      <c r="A7" s="200"/>
      <c r="B7" s="201"/>
      <c r="C7" s="201"/>
      <c r="D7" s="201"/>
      <c r="E7" s="201"/>
      <c r="F7" s="201"/>
      <c r="G7" s="201"/>
      <c r="H7" s="201"/>
      <c r="I7" s="202"/>
    </row>
    <row r="8" spans="1:9" x14ac:dyDescent="0.2">
      <c r="A8" s="192" t="s">
        <v>108</v>
      </c>
      <c r="B8" s="193"/>
      <c r="C8" s="193"/>
      <c r="D8" s="193"/>
      <c r="E8" s="193"/>
      <c r="F8" s="193"/>
      <c r="G8" s="193"/>
      <c r="H8" s="193"/>
      <c r="I8" s="194"/>
    </row>
    <row r="9" spans="1:9" x14ac:dyDescent="0.2">
      <c r="A9" s="329" t="s">
        <v>37</v>
      </c>
      <c r="B9" s="219"/>
      <c r="C9" s="220"/>
      <c r="D9" s="218" t="s">
        <v>41</v>
      </c>
      <c r="E9" s="219"/>
      <c r="F9" s="219"/>
      <c r="G9" s="220"/>
      <c r="H9" s="259" t="s">
        <v>109</v>
      </c>
      <c r="I9" s="260"/>
    </row>
    <row r="10" spans="1:9" ht="14.25" customHeight="1" x14ac:dyDescent="0.2">
      <c r="A10" s="329" t="s">
        <v>39</v>
      </c>
      <c r="B10" s="219"/>
      <c r="C10" s="220"/>
      <c r="D10" s="218" t="s">
        <v>38</v>
      </c>
      <c r="E10" s="219"/>
      <c r="F10" s="219"/>
      <c r="G10" s="220"/>
      <c r="H10" s="259" t="s">
        <v>110</v>
      </c>
      <c r="I10" s="260"/>
    </row>
    <row r="11" spans="1:9" s="22" customFormat="1" ht="14.25" customHeight="1" x14ac:dyDescent="0.2">
      <c r="A11" s="329" t="s">
        <v>78</v>
      </c>
      <c r="B11" s="219"/>
      <c r="C11" s="220"/>
      <c r="D11" s="218" t="s">
        <v>40</v>
      </c>
      <c r="E11" s="219"/>
      <c r="F11" s="219"/>
      <c r="G11" s="220"/>
      <c r="H11" s="259" t="s">
        <v>111</v>
      </c>
      <c r="I11" s="260"/>
    </row>
    <row r="12" spans="1:9" ht="13.5" thickBot="1" x14ac:dyDescent="0.25">
      <c r="A12" s="195" t="s">
        <v>79</v>
      </c>
      <c r="B12" s="196"/>
      <c r="C12" s="197"/>
      <c r="D12" s="198"/>
      <c r="E12" s="198"/>
      <c r="F12" s="198"/>
      <c r="G12" s="199"/>
      <c r="H12" s="87"/>
      <c r="I12" s="88"/>
    </row>
    <row r="13" spans="1:9" ht="6.95" customHeight="1" thickBot="1" x14ac:dyDescent="0.25">
      <c r="A13" s="203"/>
      <c r="B13" s="204"/>
      <c r="C13" s="204"/>
      <c r="D13" s="204"/>
      <c r="E13" s="204"/>
      <c r="F13" s="204"/>
      <c r="G13" s="204"/>
      <c r="H13" s="204"/>
      <c r="I13" s="205"/>
    </row>
    <row r="14" spans="1:9" x14ac:dyDescent="0.2">
      <c r="A14" s="215" t="s">
        <v>55</v>
      </c>
      <c r="B14" s="216"/>
      <c r="C14" s="216"/>
      <c r="D14" s="216"/>
      <c r="E14" s="216"/>
      <c r="F14" s="216"/>
      <c r="G14" s="216"/>
      <c r="H14" s="216"/>
      <c r="I14" s="217"/>
    </row>
    <row r="15" spans="1:9" x14ac:dyDescent="0.2">
      <c r="A15" s="150" t="s">
        <v>27</v>
      </c>
      <c r="B15" s="151"/>
      <c r="C15" s="304"/>
      <c r="D15" s="304"/>
      <c r="E15" s="304"/>
      <c r="F15" s="304"/>
      <c r="G15" s="304"/>
      <c r="H15" s="304"/>
      <c r="I15" s="86"/>
    </row>
    <row r="16" spans="1:9" x14ac:dyDescent="0.2">
      <c r="A16" s="150" t="s">
        <v>28</v>
      </c>
      <c r="B16" s="151"/>
      <c r="C16" s="304"/>
      <c r="D16" s="304"/>
      <c r="E16" s="304"/>
      <c r="F16" s="304"/>
      <c r="G16" s="304"/>
      <c r="H16" s="304"/>
      <c r="I16" s="86"/>
    </row>
    <row r="17" spans="1:9" ht="12.75" customHeight="1" x14ac:dyDescent="0.2">
      <c r="A17" s="150" t="s">
        <v>29</v>
      </c>
      <c r="B17" s="151"/>
      <c r="C17" s="304"/>
      <c r="D17" s="304"/>
      <c r="E17" s="304"/>
      <c r="F17" s="304"/>
      <c r="G17" s="304"/>
      <c r="H17" s="304"/>
      <c r="I17" s="86"/>
    </row>
    <row r="18" spans="1:9" x14ac:dyDescent="0.2">
      <c r="A18" s="150" t="s">
        <v>30</v>
      </c>
      <c r="B18" s="151"/>
      <c r="C18" s="304"/>
      <c r="D18" s="304"/>
      <c r="E18" s="304"/>
      <c r="F18" s="304"/>
      <c r="G18" s="304"/>
      <c r="H18" s="304"/>
      <c r="I18" s="86"/>
    </row>
    <row r="19" spans="1:9" x14ac:dyDescent="0.2">
      <c r="A19" s="150" t="s">
        <v>169</v>
      </c>
      <c r="B19" s="151"/>
      <c r="C19" s="304"/>
      <c r="D19" s="304"/>
      <c r="E19" s="304"/>
      <c r="F19" s="304"/>
      <c r="G19" s="304"/>
      <c r="H19" s="304"/>
      <c r="I19" s="86"/>
    </row>
    <row r="20" spans="1:9" ht="13.5" thickBot="1" x14ac:dyDescent="0.25">
      <c r="A20" s="212" t="s">
        <v>75</v>
      </c>
      <c r="B20" s="333"/>
      <c r="C20" s="322"/>
      <c r="D20" s="323"/>
      <c r="E20" s="324"/>
      <c r="F20" s="8" t="s">
        <v>76</v>
      </c>
      <c r="G20" s="10"/>
      <c r="H20" s="322"/>
      <c r="I20" s="325"/>
    </row>
    <row r="21" spans="1:9" ht="13.5" thickBot="1" x14ac:dyDescent="0.25">
      <c r="A21" s="124" t="s">
        <v>222</v>
      </c>
      <c r="B21" s="125"/>
      <c r="C21" s="126"/>
      <c r="D21" s="126"/>
      <c r="E21" s="126"/>
      <c r="F21" s="25" t="s">
        <v>223</v>
      </c>
      <c r="G21" s="127"/>
      <c r="H21" s="126"/>
      <c r="I21" s="128"/>
    </row>
    <row r="22" spans="1:9" ht="6.95" customHeight="1" thickBot="1" x14ac:dyDescent="0.25">
      <c r="A22" s="206"/>
      <c r="B22" s="207"/>
      <c r="C22" s="207"/>
      <c r="D22" s="207"/>
      <c r="E22" s="207"/>
      <c r="F22" s="207"/>
      <c r="G22" s="207"/>
      <c r="H22" s="207"/>
      <c r="I22" s="208"/>
    </row>
    <row r="23" spans="1:9" x14ac:dyDescent="0.2">
      <c r="A23" s="215" t="s">
        <v>77</v>
      </c>
      <c r="B23" s="216"/>
      <c r="C23" s="216"/>
      <c r="D23" s="216"/>
      <c r="E23" s="216"/>
      <c r="F23" s="216"/>
      <c r="G23" s="216"/>
      <c r="H23" s="216"/>
      <c r="I23" s="217"/>
    </row>
    <row r="24" spans="1:9" x14ac:dyDescent="0.2">
      <c r="A24" s="89" t="s">
        <v>112</v>
      </c>
      <c r="B24" s="8"/>
      <c r="C24" s="10"/>
      <c r="D24" s="175" t="s">
        <v>172</v>
      </c>
      <c r="E24" s="148"/>
      <c r="F24" s="148"/>
      <c r="G24" s="149"/>
      <c r="H24" s="8"/>
      <c r="I24" s="108"/>
    </row>
    <row r="25" spans="1:9" x14ac:dyDescent="0.2">
      <c r="A25" s="147" t="s">
        <v>170</v>
      </c>
      <c r="B25" s="149"/>
      <c r="C25" s="10"/>
      <c r="D25" s="176"/>
      <c r="E25" s="177"/>
      <c r="F25" s="177"/>
      <c r="G25" s="177"/>
      <c r="H25" s="177"/>
      <c r="I25" s="178"/>
    </row>
    <row r="26" spans="1:9" x14ac:dyDescent="0.2">
      <c r="A26" s="89" t="s">
        <v>31</v>
      </c>
      <c r="B26" s="8"/>
      <c r="C26" s="10"/>
      <c r="D26" s="176"/>
      <c r="E26" s="177"/>
      <c r="F26" s="177"/>
      <c r="G26" s="177"/>
      <c r="H26" s="177"/>
      <c r="I26" s="178"/>
    </row>
    <row r="27" spans="1:9" x14ac:dyDescent="0.2">
      <c r="A27" s="147" t="s">
        <v>113</v>
      </c>
      <c r="B27" s="149"/>
      <c r="C27" s="10"/>
      <c r="D27" s="176"/>
      <c r="E27" s="177"/>
      <c r="F27" s="177"/>
      <c r="G27" s="177"/>
      <c r="H27" s="177"/>
      <c r="I27" s="178"/>
    </row>
    <row r="28" spans="1:9" x14ac:dyDescent="0.2">
      <c r="A28" s="147" t="s">
        <v>285</v>
      </c>
      <c r="B28" s="148"/>
      <c r="C28" s="148"/>
      <c r="D28" s="148"/>
      <c r="E28" s="148"/>
      <c r="F28" s="148"/>
      <c r="G28" s="148"/>
      <c r="H28" s="148"/>
      <c r="I28" s="191"/>
    </row>
    <row r="29" spans="1:9" ht="13.5" thickBot="1" x14ac:dyDescent="0.25">
      <c r="A29" s="212" t="s">
        <v>171</v>
      </c>
      <c r="B29" s="213"/>
      <c r="C29" s="213"/>
      <c r="D29" s="213"/>
      <c r="E29" s="213"/>
      <c r="F29" s="213"/>
      <c r="G29" s="213"/>
      <c r="H29" s="213"/>
      <c r="I29" s="214"/>
    </row>
    <row r="30" spans="1:9" ht="6.95" customHeight="1" thickBot="1" x14ac:dyDescent="0.25">
      <c r="A30" s="209"/>
      <c r="B30" s="210"/>
      <c r="C30" s="210"/>
      <c r="D30" s="210"/>
      <c r="E30" s="210"/>
      <c r="F30" s="210"/>
      <c r="G30" s="210"/>
      <c r="H30" s="210"/>
      <c r="I30" s="211"/>
    </row>
    <row r="31" spans="1:9" ht="21" customHeight="1" thickBot="1" x14ac:dyDescent="0.25">
      <c r="A31" s="179" t="s">
        <v>79</v>
      </c>
      <c r="B31" s="180"/>
      <c r="C31" s="305"/>
      <c r="D31" s="306"/>
      <c r="E31" s="180" t="s">
        <v>114</v>
      </c>
      <c r="F31" s="180"/>
      <c r="G31" s="180"/>
      <c r="H31" s="180"/>
      <c r="I31" s="91"/>
    </row>
    <row r="32" spans="1:9" ht="6.95" customHeight="1" thickBot="1" x14ac:dyDescent="0.25">
      <c r="A32" s="326"/>
      <c r="B32" s="327"/>
      <c r="C32" s="327"/>
      <c r="D32" s="327"/>
      <c r="E32" s="327"/>
      <c r="F32" s="327"/>
      <c r="G32" s="327"/>
      <c r="H32" s="327"/>
      <c r="I32" s="328"/>
    </row>
    <row r="33" spans="1:9" s="80" customFormat="1" ht="30" customHeight="1" thickBot="1" x14ac:dyDescent="0.25">
      <c r="A33" s="241" t="s">
        <v>178</v>
      </c>
      <c r="B33" s="242"/>
      <c r="C33" s="242"/>
      <c r="D33" s="242"/>
      <c r="E33" s="242"/>
      <c r="F33" s="242"/>
      <c r="G33" s="242"/>
      <c r="H33" s="242"/>
      <c r="I33" s="243"/>
    </row>
    <row r="34" spans="1:9" ht="6.95" customHeight="1" thickBot="1" x14ac:dyDescent="0.25">
      <c r="A34" s="227"/>
      <c r="B34" s="228"/>
      <c r="C34" s="228"/>
      <c r="D34" s="228"/>
      <c r="E34" s="228"/>
      <c r="F34" s="228"/>
      <c r="G34" s="228"/>
      <c r="H34" s="228"/>
      <c r="I34" s="229"/>
    </row>
    <row r="35" spans="1:9" ht="30" customHeight="1" x14ac:dyDescent="0.2">
      <c r="A35" s="337" t="s">
        <v>179</v>
      </c>
      <c r="B35" s="338"/>
      <c r="C35" s="338"/>
      <c r="D35" s="338"/>
      <c r="E35" s="338"/>
      <c r="F35" s="338"/>
      <c r="G35" s="338"/>
      <c r="H35" s="339"/>
      <c r="I35" s="92" t="s">
        <v>117</v>
      </c>
    </row>
    <row r="36" spans="1:9" x14ac:dyDescent="0.2">
      <c r="A36" s="157" t="s">
        <v>257</v>
      </c>
      <c r="B36" s="158"/>
      <c r="C36" s="158"/>
      <c r="D36" s="159"/>
      <c r="E36" s="71" t="s">
        <v>7</v>
      </c>
      <c r="F36" s="71" t="s">
        <v>32</v>
      </c>
      <c r="G36" s="71" t="s">
        <v>35</v>
      </c>
      <c r="H36" s="71" t="s">
        <v>200</v>
      </c>
      <c r="I36" s="86"/>
    </row>
    <row r="37" spans="1:9" x14ac:dyDescent="0.2">
      <c r="A37" s="147" t="s">
        <v>8</v>
      </c>
      <c r="B37" s="148"/>
      <c r="C37" s="148"/>
      <c r="D37" s="149"/>
      <c r="E37" s="8"/>
      <c r="F37" s="8"/>
      <c r="G37" s="10">
        <v>4</v>
      </c>
      <c r="H37" s="10">
        <f>E37</f>
        <v>0</v>
      </c>
      <c r="I37" s="86"/>
    </row>
    <row r="38" spans="1:9" x14ac:dyDescent="0.2">
      <c r="A38" s="147" t="s">
        <v>141</v>
      </c>
      <c r="B38" s="148"/>
      <c r="C38" s="148"/>
      <c r="D38" s="149"/>
      <c r="E38" s="8"/>
      <c r="F38" s="8"/>
      <c r="G38" s="10">
        <v>4</v>
      </c>
      <c r="H38" s="10">
        <v>0</v>
      </c>
      <c r="I38" s="86"/>
    </row>
    <row r="39" spans="1:9" x14ac:dyDescent="0.2">
      <c r="A39" s="157" t="s">
        <v>258</v>
      </c>
      <c r="B39" s="158"/>
      <c r="C39" s="158"/>
      <c r="D39" s="158"/>
      <c r="E39" s="158"/>
      <c r="F39" s="158"/>
      <c r="G39" s="158"/>
      <c r="H39" s="159"/>
      <c r="I39" s="93"/>
    </row>
    <row r="40" spans="1:9" x14ac:dyDescent="0.2">
      <c r="A40" s="147" t="s">
        <v>239</v>
      </c>
      <c r="B40" s="148"/>
      <c r="C40" s="148"/>
      <c r="D40" s="149"/>
      <c r="E40" s="8"/>
      <c r="F40" s="8"/>
      <c r="G40" s="10">
        <v>4</v>
      </c>
      <c r="H40" s="10">
        <v>0</v>
      </c>
      <c r="I40" s="86"/>
    </row>
    <row r="41" spans="1:9" x14ac:dyDescent="0.2">
      <c r="A41" s="147" t="s">
        <v>141</v>
      </c>
      <c r="B41" s="148"/>
      <c r="C41" s="148"/>
      <c r="D41" s="149"/>
      <c r="E41" s="8"/>
      <c r="F41" s="8"/>
      <c r="G41" s="10">
        <v>4</v>
      </c>
      <c r="H41" s="10">
        <f>+E41</f>
        <v>0</v>
      </c>
      <c r="I41" s="93"/>
    </row>
    <row r="42" spans="1:9" x14ac:dyDescent="0.2">
      <c r="A42" s="157" t="s">
        <v>259</v>
      </c>
      <c r="B42" s="158"/>
      <c r="C42" s="158"/>
      <c r="D42" s="158"/>
      <c r="E42" s="158"/>
      <c r="F42" s="158"/>
      <c r="G42" s="158"/>
      <c r="H42" s="159"/>
      <c r="I42" s="93"/>
    </row>
    <row r="43" spans="1:9" x14ac:dyDescent="0.2">
      <c r="A43" s="147" t="s">
        <v>225</v>
      </c>
      <c r="B43" s="148"/>
      <c r="C43" s="148"/>
      <c r="D43" s="149"/>
      <c r="E43" s="102"/>
      <c r="F43" s="102"/>
      <c r="G43" s="10">
        <v>4</v>
      </c>
      <c r="H43" s="10">
        <v>0</v>
      </c>
      <c r="I43" s="93"/>
    </row>
    <row r="44" spans="1:9" x14ac:dyDescent="0.2">
      <c r="A44" s="131" t="s">
        <v>141</v>
      </c>
      <c r="B44" s="129"/>
      <c r="C44" s="129"/>
      <c r="D44" s="130"/>
      <c r="E44" s="102"/>
      <c r="F44" s="102"/>
      <c r="G44" s="10">
        <v>4</v>
      </c>
      <c r="H44" s="10">
        <v>0</v>
      </c>
      <c r="I44" s="93"/>
    </row>
    <row r="45" spans="1:9" x14ac:dyDescent="0.2">
      <c r="A45" s="157" t="s">
        <v>257</v>
      </c>
      <c r="B45" s="245"/>
      <c r="C45" s="245"/>
      <c r="D45" s="246"/>
      <c r="E45" s="138"/>
      <c r="F45" s="138"/>
      <c r="G45" s="139"/>
      <c r="H45" s="139"/>
      <c r="I45" s="93"/>
    </row>
    <row r="46" spans="1:9" x14ac:dyDescent="0.2">
      <c r="A46" s="131" t="s">
        <v>236</v>
      </c>
      <c r="B46" s="129"/>
      <c r="C46" s="129"/>
      <c r="D46" s="130"/>
      <c r="E46" s="8"/>
      <c r="F46" s="8"/>
      <c r="G46" s="10">
        <v>4</v>
      </c>
      <c r="H46" s="10">
        <v>0</v>
      </c>
      <c r="I46" s="93"/>
    </row>
    <row r="47" spans="1:9" ht="36.75" customHeight="1" x14ac:dyDescent="0.2">
      <c r="A47" s="152" t="s">
        <v>260</v>
      </c>
      <c r="B47" s="153"/>
      <c r="C47" s="65" t="s">
        <v>56</v>
      </c>
      <c r="D47" s="65" t="s">
        <v>57</v>
      </c>
      <c r="E47" s="71" t="s">
        <v>7</v>
      </c>
      <c r="F47" s="71" t="s">
        <v>32</v>
      </c>
      <c r="G47" s="71" t="s">
        <v>35</v>
      </c>
      <c r="H47" s="71" t="s">
        <v>33</v>
      </c>
      <c r="I47" s="93"/>
    </row>
    <row r="48" spans="1:9" x14ac:dyDescent="0.2">
      <c r="A48" s="239" t="s">
        <v>166</v>
      </c>
      <c r="B48" s="240"/>
      <c r="C48" s="106"/>
      <c r="D48" s="106"/>
      <c r="E48" s="59"/>
      <c r="F48" s="107"/>
      <c r="G48" s="104">
        <v>3</v>
      </c>
      <c r="H48" s="104">
        <f>E48</f>
        <v>0</v>
      </c>
      <c r="I48" s="93"/>
    </row>
    <row r="49" spans="1:9" x14ac:dyDescent="0.2">
      <c r="A49" s="239" t="s">
        <v>167</v>
      </c>
      <c r="B49" s="240"/>
      <c r="C49" s="106"/>
      <c r="D49" s="106"/>
      <c r="E49" s="59"/>
      <c r="F49" s="107"/>
      <c r="G49" s="104">
        <v>3</v>
      </c>
      <c r="H49" s="104">
        <f>E49</f>
        <v>0</v>
      </c>
      <c r="I49" s="93"/>
    </row>
    <row r="50" spans="1:9" x14ac:dyDescent="0.2">
      <c r="A50" s="230" t="s">
        <v>228</v>
      </c>
      <c r="B50" s="232"/>
      <c r="C50" s="106"/>
      <c r="D50" s="106"/>
      <c r="E50" s="59"/>
      <c r="F50" s="107"/>
      <c r="G50" s="104">
        <v>3</v>
      </c>
      <c r="H50" s="104">
        <f>E50</f>
        <v>0</v>
      </c>
      <c r="I50" s="93"/>
    </row>
    <row r="51" spans="1:9" x14ac:dyDescent="0.2">
      <c r="A51" s="230" t="s">
        <v>226</v>
      </c>
      <c r="B51" s="232"/>
      <c r="C51" s="106"/>
      <c r="D51" s="106"/>
      <c r="E51" s="59"/>
      <c r="F51" s="107"/>
      <c r="G51" s="104">
        <v>3</v>
      </c>
      <c r="H51" s="104">
        <f>E51</f>
        <v>0</v>
      </c>
      <c r="I51" s="93"/>
    </row>
    <row r="52" spans="1:9" x14ac:dyDescent="0.2">
      <c r="A52" s="141" t="s">
        <v>9</v>
      </c>
      <c r="B52" s="142"/>
      <c r="C52" s="142"/>
      <c r="D52" s="142"/>
      <c r="E52" s="142"/>
      <c r="F52" s="143"/>
      <c r="G52" s="71">
        <f>SUM(G37:G51)</f>
        <v>40</v>
      </c>
      <c r="H52" s="71">
        <f>SUM(H37:H51)</f>
        <v>0</v>
      </c>
      <c r="I52" s="93"/>
    </row>
    <row r="53" spans="1:9" ht="13.5" thickBot="1" x14ac:dyDescent="0.25">
      <c r="A53" s="141" t="s">
        <v>80</v>
      </c>
      <c r="B53" s="142"/>
      <c r="C53" s="142"/>
      <c r="D53" s="142"/>
      <c r="E53" s="142"/>
      <c r="F53" s="143"/>
      <c r="G53" s="71">
        <v>100</v>
      </c>
      <c r="H53" s="66">
        <f>+G53*H52/G52</f>
        <v>0</v>
      </c>
      <c r="I53" s="93"/>
    </row>
    <row r="54" spans="1:9" ht="6.95" customHeight="1" thickBot="1" x14ac:dyDescent="0.25">
      <c r="A54" s="224"/>
      <c r="B54" s="225"/>
      <c r="C54" s="225"/>
      <c r="D54" s="225"/>
      <c r="E54" s="225"/>
      <c r="F54" s="225"/>
      <c r="G54" s="225"/>
      <c r="H54" s="225"/>
      <c r="I54" s="226"/>
    </row>
    <row r="55" spans="1:9" ht="30" customHeight="1" x14ac:dyDescent="0.2">
      <c r="A55" s="221" t="s">
        <v>180</v>
      </c>
      <c r="B55" s="222"/>
      <c r="C55" s="222"/>
      <c r="D55" s="222"/>
      <c r="E55" s="222"/>
      <c r="F55" s="222"/>
      <c r="G55" s="222"/>
      <c r="H55" s="223"/>
      <c r="I55" s="92" t="s">
        <v>117</v>
      </c>
    </row>
    <row r="56" spans="1:9" ht="25.5" customHeight="1" x14ac:dyDescent="0.2">
      <c r="A56" s="233" t="s">
        <v>261</v>
      </c>
      <c r="B56" s="234"/>
      <c r="C56" s="234"/>
      <c r="D56" s="235"/>
      <c r="E56" s="71" t="s">
        <v>7</v>
      </c>
      <c r="F56" s="71" t="s">
        <v>32</v>
      </c>
      <c r="G56" s="71" t="s">
        <v>35</v>
      </c>
      <c r="H56" s="71" t="s">
        <v>200</v>
      </c>
      <c r="I56" s="93"/>
    </row>
    <row r="57" spans="1:9" x14ac:dyDescent="0.2">
      <c r="A57" s="147" t="s">
        <v>64</v>
      </c>
      <c r="B57" s="148"/>
      <c r="C57" s="148"/>
      <c r="D57" s="149"/>
      <c r="E57" s="8"/>
      <c r="F57" s="8"/>
      <c r="G57" s="10">
        <v>2</v>
      </c>
      <c r="H57" s="10">
        <f>+E57</f>
        <v>0</v>
      </c>
      <c r="I57" s="93"/>
    </row>
    <row r="58" spans="1:9" x14ac:dyDescent="0.2">
      <c r="A58" s="147" t="s">
        <v>118</v>
      </c>
      <c r="B58" s="148"/>
      <c r="C58" s="148"/>
      <c r="D58" s="149"/>
      <c r="E58" s="8"/>
      <c r="F58" s="8"/>
      <c r="G58" s="10">
        <v>2</v>
      </c>
      <c r="H58" s="10">
        <f t="shared" ref="H58:H72" si="0">+E58</f>
        <v>0</v>
      </c>
      <c r="I58" s="93"/>
    </row>
    <row r="59" spans="1:9" x14ac:dyDescent="0.2">
      <c r="A59" s="147" t="s">
        <v>65</v>
      </c>
      <c r="B59" s="148"/>
      <c r="C59" s="148"/>
      <c r="D59" s="149"/>
      <c r="E59" s="8"/>
      <c r="F59" s="8"/>
      <c r="G59" s="10">
        <v>2</v>
      </c>
      <c r="H59" s="10">
        <f t="shared" si="0"/>
        <v>0</v>
      </c>
      <c r="I59" s="93"/>
    </row>
    <row r="60" spans="1:9" x14ac:dyDescent="0.2">
      <c r="A60" s="147" t="s">
        <v>224</v>
      </c>
      <c r="B60" s="148"/>
      <c r="C60" s="148"/>
      <c r="D60" s="149"/>
      <c r="E60" s="8"/>
      <c r="F60" s="8"/>
      <c r="G60" s="10">
        <v>2</v>
      </c>
      <c r="H60" s="10">
        <f t="shared" si="0"/>
        <v>0</v>
      </c>
      <c r="I60" s="93"/>
    </row>
    <row r="61" spans="1:9" x14ac:dyDescent="0.2">
      <c r="A61" s="147" t="s">
        <v>66</v>
      </c>
      <c r="B61" s="148"/>
      <c r="C61" s="148"/>
      <c r="D61" s="149"/>
      <c r="E61" s="8"/>
      <c r="F61" s="8"/>
      <c r="G61" s="10">
        <v>2</v>
      </c>
      <c r="H61" s="10">
        <f t="shared" si="0"/>
        <v>0</v>
      </c>
      <c r="I61" s="93"/>
    </row>
    <row r="62" spans="1:9" x14ac:dyDescent="0.2">
      <c r="A62" s="147" t="s">
        <v>174</v>
      </c>
      <c r="B62" s="148"/>
      <c r="C62" s="148"/>
      <c r="D62" s="149"/>
      <c r="E62" s="8"/>
      <c r="F62" s="8"/>
      <c r="G62" s="10">
        <v>2</v>
      </c>
      <c r="H62" s="10">
        <f t="shared" si="0"/>
        <v>0</v>
      </c>
      <c r="I62" s="93"/>
    </row>
    <row r="63" spans="1:9" x14ac:dyDescent="0.2">
      <c r="A63" s="233" t="s">
        <v>262</v>
      </c>
      <c r="B63" s="234"/>
      <c r="C63" s="234"/>
      <c r="D63" s="234"/>
      <c r="E63" s="234"/>
      <c r="F63" s="234"/>
      <c r="G63" s="234"/>
      <c r="H63" s="235"/>
      <c r="I63" s="93"/>
    </row>
    <row r="64" spans="1:9" x14ac:dyDescent="0.2">
      <c r="A64" s="94" t="s">
        <v>10</v>
      </c>
      <c r="B64" s="67" t="s">
        <v>61</v>
      </c>
      <c r="C64" s="67" t="s">
        <v>62</v>
      </c>
      <c r="D64" s="67" t="s">
        <v>63</v>
      </c>
      <c r="E64" s="71" t="s">
        <v>7</v>
      </c>
      <c r="F64" s="71" t="s">
        <v>32</v>
      </c>
      <c r="G64" s="71" t="s">
        <v>35</v>
      </c>
      <c r="H64" s="71" t="s">
        <v>33</v>
      </c>
      <c r="I64" s="93"/>
    </row>
    <row r="65" spans="1:9" ht="25.5" x14ac:dyDescent="0.2">
      <c r="A65" s="89" t="s">
        <v>229</v>
      </c>
      <c r="B65" s="8"/>
      <c r="C65" s="8"/>
      <c r="D65" s="8"/>
      <c r="E65" s="8"/>
      <c r="F65" s="8"/>
      <c r="G65" s="10">
        <v>3</v>
      </c>
      <c r="H65" s="10">
        <f t="shared" si="0"/>
        <v>0</v>
      </c>
      <c r="I65" s="132" t="s">
        <v>256</v>
      </c>
    </row>
    <row r="66" spans="1:9" x14ac:dyDescent="0.2">
      <c r="A66" s="89" t="s">
        <v>237</v>
      </c>
      <c r="B66" s="8"/>
      <c r="C66" s="8"/>
      <c r="D66" s="8"/>
      <c r="E66" s="8"/>
      <c r="F66" s="8"/>
      <c r="G66" s="10">
        <v>3</v>
      </c>
      <c r="H66" s="10">
        <f t="shared" si="0"/>
        <v>0</v>
      </c>
      <c r="I66" s="93"/>
    </row>
    <row r="67" spans="1:9" x14ac:dyDescent="0.2">
      <c r="A67" s="89" t="s">
        <v>238</v>
      </c>
      <c r="B67" s="8"/>
      <c r="C67" s="8"/>
      <c r="D67" s="8"/>
      <c r="E67" s="8"/>
      <c r="F67" s="8"/>
      <c r="G67" s="10">
        <v>3</v>
      </c>
      <c r="H67" s="10">
        <f t="shared" si="0"/>
        <v>0</v>
      </c>
      <c r="I67" s="93"/>
    </row>
    <row r="68" spans="1:9" x14ac:dyDescent="0.2">
      <c r="A68" s="89" t="s">
        <v>11</v>
      </c>
      <c r="B68" s="8"/>
      <c r="C68" s="8"/>
      <c r="D68" s="8"/>
      <c r="E68" s="8"/>
      <c r="F68" s="8"/>
      <c r="G68" s="10">
        <v>3</v>
      </c>
      <c r="H68" s="10">
        <f t="shared" si="0"/>
        <v>0</v>
      </c>
      <c r="I68" s="93"/>
    </row>
    <row r="69" spans="1:9" x14ac:dyDescent="0.2">
      <c r="A69" s="105" t="s">
        <v>173</v>
      </c>
      <c r="B69" s="8"/>
      <c r="C69" s="8"/>
      <c r="D69" s="8"/>
      <c r="E69" s="8"/>
      <c r="F69" s="8"/>
      <c r="G69" s="10">
        <v>3</v>
      </c>
      <c r="H69" s="10">
        <f t="shared" si="0"/>
        <v>0</v>
      </c>
      <c r="I69" s="93"/>
    </row>
    <row r="70" spans="1:9" x14ac:dyDescent="0.2">
      <c r="A70" s="233" t="s">
        <v>199</v>
      </c>
      <c r="B70" s="234"/>
      <c r="C70" s="234"/>
      <c r="D70" s="234"/>
      <c r="E70" s="234"/>
      <c r="F70" s="234"/>
      <c r="G70" s="234"/>
      <c r="H70" s="235"/>
      <c r="I70" s="93"/>
    </row>
    <row r="71" spans="1:9" x14ac:dyDescent="0.2">
      <c r="A71" s="147" t="s">
        <v>67</v>
      </c>
      <c r="B71" s="148"/>
      <c r="C71" s="148"/>
      <c r="D71" s="149"/>
      <c r="E71" s="8"/>
      <c r="F71" s="8"/>
      <c r="G71" s="10">
        <v>2</v>
      </c>
      <c r="H71" s="10">
        <f t="shared" si="0"/>
        <v>0</v>
      </c>
      <c r="I71" s="93"/>
    </row>
    <row r="72" spans="1:9" ht="13.5" customHeight="1" x14ac:dyDescent="0.2">
      <c r="A72" s="147" t="s">
        <v>68</v>
      </c>
      <c r="B72" s="148"/>
      <c r="C72" s="148"/>
      <c r="D72" s="149"/>
      <c r="E72" s="8"/>
      <c r="F72" s="8"/>
      <c r="G72" s="10">
        <v>2</v>
      </c>
      <c r="H72" s="10">
        <f t="shared" si="0"/>
        <v>0</v>
      </c>
      <c r="I72" s="93"/>
    </row>
    <row r="73" spans="1:9" x14ac:dyDescent="0.2">
      <c r="A73" s="233" t="s">
        <v>263</v>
      </c>
      <c r="B73" s="234"/>
      <c r="C73" s="234"/>
      <c r="D73" s="234"/>
      <c r="E73" s="234"/>
      <c r="F73" s="234"/>
      <c r="G73" s="234"/>
      <c r="H73" s="235"/>
      <c r="I73" s="93"/>
    </row>
    <row r="74" spans="1:9" x14ac:dyDescent="0.2">
      <c r="A74" s="94" t="s">
        <v>10</v>
      </c>
      <c r="B74" s="67" t="s">
        <v>61</v>
      </c>
      <c r="C74" s="67" t="s">
        <v>62</v>
      </c>
      <c r="D74" s="67" t="s">
        <v>63</v>
      </c>
      <c r="E74" s="71" t="s">
        <v>7</v>
      </c>
      <c r="F74" s="71" t="s">
        <v>32</v>
      </c>
      <c r="G74" s="71" t="s">
        <v>35</v>
      </c>
      <c r="H74" s="71" t="s">
        <v>200</v>
      </c>
      <c r="I74" s="93"/>
    </row>
    <row r="75" spans="1:9" x14ac:dyDescent="0.2">
      <c r="A75" s="89" t="s">
        <v>82</v>
      </c>
      <c r="B75" s="8"/>
      <c r="C75" s="8"/>
      <c r="D75" s="8"/>
      <c r="E75" s="8"/>
      <c r="F75" s="8"/>
      <c r="G75" s="10">
        <v>3</v>
      </c>
      <c r="H75" s="10">
        <f>+E75+F75</f>
        <v>0</v>
      </c>
      <c r="I75" s="93"/>
    </row>
    <row r="76" spans="1:9" x14ac:dyDescent="0.2">
      <c r="A76" s="89" t="s">
        <v>18</v>
      </c>
      <c r="B76" s="8"/>
      <c r="C76" s="8"/>
      <c r="D76" s="8"/>
      <c r="E76" s="8"/>
      <c r="F76" s="8"/>
      <c r="G76" s="10">
        <v>3</v>
      </c>
      <c r="H76" s="10">
        <f>+E76+F76</f>
        <v>0</v>
      </c>
      <c r="I76" s="93"/>
    </row>
    <row r="77" spans="1:9" x14ac:dyDescent="0.2">
      <c r="A77" s="89" t="s">
        <v>12</v>
      </c>
      <c r="B77" s="8"/>
      <c r="C77" s="8"/>
      <c r="D77" s="8"/>
      <c r="E77" s="8"/>
      <c r="F77" s="8"/>
      <c r="G77" s="10">
        <v>3</v>
      </c>
      <c r="H77" s="10">
        <f>+E77+F77</f>
        <v>0</v>
      </c>
      <c r="I77" s="93"/>
    </row>
    <row r="78" spans="1:9" x14ac:dyDescent="0.2">
      <c r="A78" s="89" t="s">
        <v>13</v>
      </c>
      <c r="B78" s="8"/>
      <c r="C78" s="8"/>
      <c r="D78" s="8"/>
      <c r="E78" s="8"/>
      <c r="F78" s="8"/>
      <c r="G78" s="10">
        <v>3</v>
      </c>
      <c r="H78" s="10">
        <f>+E78+F78</f>
        <v>0</v>
      </c>
      <c r="I78" s="93"/>
    </row>
    <row r="79" spans="1:9" s="22" customFormat="1" x14ac:dyDescent="0.2">
      <c r="A79" s="141" t="s">
        <v>14</v>
      </c>
      <c r="B79" s="142"/>
      <c r="C79" s="142"/>
      <c r="D79" s="142"/>
      <c r="E79" s="142"/>
      <c r="F79" s="143"/>
      <c r="G79" s="71">
        <f>SUM(G57:G78)</f>
        <v>43</v>
      </c>
      <c r="H79" s="71">
        <f>SUM(H57:H78)</f>
        <v>0</v>
      </c>
      <c r="I79" s="95"/>
    </row>
    <row r="80" spans="1:9" s="22" customFormat="1" ht="12.75" customHeight="1" x14ac:dyDescent="0.2">
      <c r="A80" s="141" t="s">
        <v>80</v>
      </c>
      <c r="B80" s="142"/>
      <c r="C80" s="142"/>
      <c r="D80" s="142"/>
      <c r="E80" s="142"/>
      <c r="F80" s="143"/>
      <c r="G80" s="71">
        <v>100</v>
      </c>
      <c r="H80" s="66">
        <f>+G80*H79/G79</f>
        <v>0</v>
      </c>
      <c r="I80" s="95"/>
    </row>
    <row r="81" spans="1:12" ht="6.95" customHeight="1" thickBot="1" x14ac:dyDescent="0.25">
      <c r="A81" s="112"/>
      <c r="B81" s="113"/>
      <c r="C81" s="113"/>
      <c r="D81" s="113"/>
      <c r="E81" s="113"/>
      <c r="F81" s="113"/>
      <c r="G81" s="113"/>
      <c r="H81" s="113"/>
      <c r="I81" s="114"/>
    </row>
    <row r="82" spans="1:12" s="76" customFormat="1" ht="30" customHeight="1" x14ac:dyDescent="0.2">
      <c r="A82" s="221" t="s">
        <v>181</v>
      </c>
      <c r="B82" s="222"/>
      <c r="C82" s="222"/>
      <c r="D82" s="222"/>
      <c r="E82" s="222"/>
      <c r="F82" s="222"/>
      <c r="G82" s="222"/>
      <c r="H82" s="223"/>
      <c r="I82" s="92" t="s">
        <v>117</v>
      </c>
    </row>
    <row r="83" spans="1:12" x14ac:dyDescent="0.2">
      <c r="A83" s="157" t="s">
        <v>264</v>
      </c>
      <c r="B83" s="158"/>
      <c r="C83" s="158"/>
      <c r="D83" s="159"/>
      <c r="E83" s="71" t="s">
        <v>7</v>
      </c>
      <c r="F83" s="71" t="s">
        <v>32</v>
      </c>
      <c r="G83" s="71" t="s">
        <v>35</v>
      </c>
      <c r="H83" s="71" t="s">
        <v>33</v>
      </c>
      <c r="I83" s="93"/>
    </row>
    <row r="84" spans="1:12" x14ac:dyDescent="0.2">
      <c r="A84" s="147" t="s">
        <v>8</v>
      </c>
      <c r="B84" s="148"/>
      <c r="C84" s="148"/>
      <c r="D84" s="149"/>
      <c r="E84" s="10"/>
      <c r="F84" s="8"/>
      <c r="G84" s="10">
        <v>4</v>
      </c>
      <c r="H84" s="10">
        <f>+E84</f>
        <v>0</v>
      </c>
      <c r="I84" s="93"/>
    </row>
    <row r="85" spans="1:12" x14ac:dyDescent="0.2">
      <c r="A85" s="119" t="s">
        <v>265</v>
      </c>
      <c r="B85" s="67" t="s">
        <v>61</v>
      </c>
      <c r="C85" s="67" t="s">
        <v>62</v>
      </c>
      <c r="D85" s="67" t="s">
        <v>63</v>
      </c>
      <c r="E85" s="71" t="s">
        <v>7</v>
      </c>
      <c r="F85" s="71" t="s">
        <v>32</v>
      </c>
      <c r="G85" s="71" t="s">
        <v>35</v>
      </c>
      <c r="H85" s="71" t="s">
        <v>33</v>
      </c>
      <c r="I85" s="93"/>
    </row>
    <row r="86" spans="1:12" x14ac:dyDescent="0.2">
      <c r="A86" s="120" t="s">
        <v>150</v>
      </c>
      <c r="B86" s="8"/>
      <c r="C86" s="8"/>
      <c r="D86" s="8"/>
      <c r="E86" s="102"/>
      <c r="F86" s="102"/>
      <c r="G86" s="69">
        <v>3</v>
      </c>
      <c r="H86" s="69">
        <f>E86</f>
        <v>0</v>
      </c>
      <c r="I86" s="93"/>
    </row>
    <row r="87" spans="1:12" ht="22.5" x14ac:dyDescent="0.2">
      <c r="A87" s="121" t="s">
        <v>133</v>
      </c>
      <c r="B87" s="8"/>
      <c r="C87" s="8"/>
      <c r="D87" s="8"/>
      <c r="E87" s="10"/>
      <c r="F87" s="8"/>
      <c r="G87" s="69">
        <v>3</v>
      </c>
      <c r="H87" s="69">
        <f>E87</f>
        <v>0</v>
      </c>
      <c r="I87" s="93"/>
    </row>
    <row r="88" spans="1:12" ht="13.5" customHeight="1" x14ac:dyDescent="0.2">
      <c r="A88" s="105" t="s">
        <v>231</v>
      </c>
      <c r="B88" s="8"/>
      <c r="C88" s="8"/>
      <c r="D88" s="8"/>
      <c r="E88" s="10"/>
      <c r="F88" s="8"/>
      <c r="G88" s="69">
        <v>3</v>
      </c>
      <c r="H88" s="69">
        <f>E88</f>
        <v>0</v>
      </c>
      <c r="I88" s="93"/>
    </row>
    <row r="89" spans="1:12" x14ac:dyDescent="0.2">
      <c r="A89" s="105" t="s">
        <v>134</v>
      </c>
      <c r="B89" s="8"/>
      <c r="C89" s="8"/>
      <c r="D89" s="8"/>
      <c r="E89" s="10"/>
      <c r="F89" s="8"/>
      <c r="G89" s="69">
        <v>3</v>
      </c>
      <c r="H89" s="69">
        <f>E89</f>
        <v>0</v>
      </c>
      <c r="I89" s="93"/>
    </row>
    <row r="90" spans="1:12" x14ac:dyDescent="0.2">
      <c r="A90" s="105" t="s">
        <v>227</v>
      </c>
      <c r="B90" s="8"/>
      <c r="C90" s="8"/>
      <c r="D90" s="8"/>
      <c r="E90" s="10"/>
      <c r="F90" s="8"/>
      <c r="G90" s="69">
        <v>3</v>
      </c>
      <c r="H90" s="69"/>
      <c r="I90" s="93"/>
    </row>
    <row r="91" spans="1:12" x14ac:dyDescent="0.2">
      <c r="A91" s="89" t="s">
        <v>177</v>
      </c>
      <c r="B91" s="8"/>
      <c r="C91" s="8"/>
      <c r="D91" s="8"/>
      <c r="E91" s="10"/>
      <c r="F91" s="8"/>
      <c r="G91" s="69">
        <v>3</v>
      </c>
      <c r="H91" s="69">
        <f>E91</f>
        <v>0</v>
      </c>
      <c r="I91" s="93"/>
    </row>
    <row r="92" spans="1:12" x14ac:dyDescent="0.2">
      <c r="A92" s="141" t="s">
        <v>17</v>
      </c>
      <c r="B92" s="142"/>
      <c r="C92" s="142"/>
      <c r="D92" s="142"/>
      <c r="E92" s="142"/>
      <c r="F92" s="143"/>
      <c r="G92" s="71">
        <f>SUM(G84:G91)</f>
        <v>22</v>
      </c>
      <c r="H92" s="71">
        <f>SUM(H84:H89)</f>
        <v>0</v>
      </c>
      <c r="I92" s="93"/>
      <c r="L92" s="55"/>
    </row>
    <row r="93" spans="1:12" ht="13.5" thickBot="1" x14ac:dyDescent="0.25">
      <c r="A93" s="141" t="s">
        <v>80</v>
      </c>
      <c r="B93" s="142"/>
      <c r="C93" s="142"/>
      <c r="D93" s="142"/>
      <c r="E93" s="142"/>
      <c r="F93" s="143"/>
      <c r="G93" s="71">
        <v>100</v>
      </c>
      <c r="H93" s="66">
        <f>+G93*H92/G92</f>
        <v>0</v>
      </c>
      <c r="I93" s="93"/>
      <c r="L93" s="55"/>
    </row>
    <row r="94" spans="1:12" s="22" customFormat="1" ht="6.95" customHeight="1" thickBot="1" x14ac:dyDescent="0.25">
      <c r="A94" s="330"/>
      <c r="B94" s="331"/>
      <c r="C94" s="331"/>
      <c r="D94" s="331"/>
      <c r="E94" s="331"/>
      <c r="F94" s="331"/>
      <c r="G94" s="331"/>
      <c r="H94" s="331"/>
      <c r="I94" s="332"/>
    </row>
    <row r="95" spans="1:12" s="76" customFormat="1" ht="30" customHeight="1" x14ac:dyDescent="0.2">
      <c r="A95" s="221" t="s">
        <v>182</v>
      </c>
      <c r="B95" s="222"/>
      <c r="C95" s="222"/>
      <c r="D95" s="222"/>
      <c r="E95" s="222"/>
      <c r="F95" s="222"/>
      <c r="G95" s="222"/>
      <c r="H95" s="223"/>
      <c r="I95" s="92" t="s">
        <v>117</v>
      </c>
    </row>
    <row r="96" spans="1:12" x14ac:dyDescent="0.2">
      <c r="A96" s="157" t="s">
        <v>264</v>
      </c>
      <c r="B96" s="158"/>
      <c r="C96" s="158"/>
      <c r="D96" s="159"/>
      <c r="E96" s="71" t="s">
        <v>7</v>
      </c>
      <c r="F96" s="71" t="s">
        <v>32</v>
      </c>
      <c r="G96" s="71" t="s">
        <v>35</v>
      </c>
      <c r="H96" s="71" t="s">
        <v>33</v>
      </c>
      <c r="I96" s="93"/>
    </row>
    <row r="97" spans="1:12" x14ac:dyDescent="0.2">
      <c r="A97" s="147" t="s">
        <v>8</v>
      </c>
      <c r="B97" s="148"/>
      <c r="C97" s="148"/>
      <c r="D97" s="149"/>
      <c r="E97" s="10"/>
      <c r="F97" s="8"/>
      <c r="G97" s="10">
        <v>4</v>
      </c>
      <c r="H97" s="10">
        <f>+E97</f>
        <v>0</v>
      </c>
      <c r="I97" s="93"/>
    </row>
    <row r="98" spans="1:12" x14ac:dyDescent="0.2">
      <c r="A98" s="157" t="s">
        <v>201</v>
      </c>
      <c r="B98" s="158"/>
      <c r="C98" s="158"/>
      <c r="D98" s="158"/>
      <c r="E98" s="158"/>
      <c r="F98" s="158"/>
      <c r="G98" s="158"/>
      <c r="H98" s="159"/>
      <c r="I98" s="93"/>
    </row>
    <row r="99" spans="1:12" x14ac:dyDescent="0.2">
      <c r="A99" s="230" t="s">
        <v>154</v>
      </c>
      <c r="B99" s="231"/>
      <c r="C99" s="231"/>
      <c r="D99" s="232"/>
      <c r="E99" s="103"/>
      <c r="F99" s="103"/>
      <c r="G99" s="104">
        <v>4</v>
      </c>
      <c r="H99" s="69">
        <f>E99</f>
        <v>0</v>
      </c>
      <c r="I99" s="93"/>
    </row>
    <row r="100" spans="1:12" x14ac:dyDescent="0.2">
      <c r="A100" s="117" t="s">
        <v>155</v>
      </c>
      <c r="B100" s="116"/>
      <c r="C100" s="116"/>
      <c r="D100" s="116"/>
      <c r="E100" s="103"/>
      <c r="F100" s="103"/>
      <c r="G100" s="104">
        <v>4</v>
      </c>
      <c r="H100" s="69">
        <f>E100</f>
        <v>0</v>
      </c>
      <c r="I100" s="93"/>
    </row>
    <row r="101" spans="1:12" x14ac:dyDescent="0.2">
      <c r="A101" s="117" t="s">
        <v>156</v>
      </c>
      <c r="B101" s="116"/>
      <c r="C101" s="116"/>
      <c r="D101" s="116"/>
      <c r="E101" s="103"/>
      <c r="F101" s="103"/>
      <c r="G101" s="104">
        <v>4</v>
      </c>
      <c r="H101" s="69">
        <f>E101</f>
        <v>0</v>
      </c>
      <c r="I101" s="93"/>
    </row>
    <row r="102" spans="1:12" x14ac:dyDescent="0.2">
      <c r="A102" s="157" t="s">
        <v>153</v>
      </c>
      <c r="B102" s="158"/>
      <c r="C102" s="158"/>
      <c r="D102" s="158"/>
      <c r="E102" s="158"/>
      <c r="F102" s="158"/>
      <c r="G102" s="158"/>
      <c r="H102" s="159"/>
      <c r="I102" s="93"/>
    </row>
    <row r="103" spans="1:12" x14ac:dyDescent="0.2">
      <c r="A103" s="230" t="s">
        <v>151</v>
      </c>
      <c r="B103" s="231"/>
      <c r="C103" s="231"/>
      <c r="D103" s="231"/>
      <c r="E103" s="102"/>
      <c r="F103" s="102"/>
      <c r="G103" s="10">
        <v>4</v>
      </c>
      <c r="H103" s="10">
        <f>+E104</f>
        <v>0</v>
      </c>
      <c r="I103" s="93"/>
    </row>
    <row r="104" spans="1:12" x14ac:dyDescent="0.2">
      <c r="A104" s="147" t="s">
        <v>152</v>
      </c>
      <c r="B104" s="148"/>
      <c r="C104" s="148"/>
      <c r="D104" s="149"/>
      <c r="E104" s="10"/>
      <c r="F104" s="8"/>
      <c r="G104" s="10">
        <v>4</v>
      </c>
      <c r="H104" s="10">
        <f>+E105</f>
        <v>0</v>
      </c>
      <c r="I104" s="93"/>
    </row>
    <row r="105" spans="1:12" x14ac:dyDescent="0.2">
      <c r="A105" s="141" t="s">
        <v>17</v>
      </c>
      <c r="B105" s="142"/>
      <c r="C105" s="142"/>
      <c r="D105" s="142"/>
      <c r="E105" s="142"/>
      <c r="F105" s="143"/>
      <c r="G105" s="71">
        <f>SUM(G97:G104)</f>
        <v>24</v>
      </c>
      <c r="H105" s="71">
        <f>SUM(H97:H104)</f>
        <v>0</v>
      </c>
      <c r="I105" s="93"/>
      <c r="L105" s="55"/>
    </row>
    <row r="106" spans="1:12" ht="13.5" thickBot="1" x14ac:dyDescent="0.25">
      <c r="A106" s="141" t="s">
        <v>80</v>
      </c>
      <c r="B106" s="142"/>
      <c r="C106" s="142"/>
      <c r="D106" s="142"/>
      <c r="E106" s="142"/>
      <c r="F106" s="143"/>
      <c r="G106" s="71">
        <v>100</v>
      </c>
      <c r="H106" s="66">
        <f>+G106*H105/G105</f>
        <v>0</v>
      </c>
      <c r="I106" s="93"/>
      <c r="L106" s="55"/>
    </row>
    <row r="107" spans="1:12" ht="6.95" customHeight="1" thickBot="1" x14ac:dyDescent="0.25">
      <c r="A107" s="236"/>
      <c r="B107" s="237"/>
      <c r="C107" s="237"/>
      <c r="D107" s="237"/>
      <c r="E107" s="237"/>
      <c r="F107" s="237"/>
      <c r="G107" s="237"/>
      <c r="H107" s="238"/>
      <c r="I107" s="101"/>
    </row>
    <row r="108" spans="1:12" ht="30" customHeight="1" x14ac:dyDescent="0.2">
      <c r="A108" s="221" t="s">
        <v>183</v>
      </c>
      <c r="B108" s="222"/>
      <c r="C108" s="222"/>
      <c r="D108" s="222"/>
      <c r="E108" s="222"/>
      <c r="F108" s="222"/>
      <c r="G108" s="222"/>
      <c r="H108" s="223"/>
      <c r="I108" s="92" t="s">
        <v>117</v>
      </c>
    </row>
    <row r="109" spans="1:12" x14ac:dyDescent="0.2">
      <c r="A109" s="244" t="s">
        <v>202</v>
      </c>
      <c r="B109" s="245"/>
      <c r="C109" s="245"/>
      <c r="D109" s="246"/>
      <c r="E109" s="71" t="s">
        <v>7</v>
      </c>
      <c r="F109" s="71" t="s">
        <v>32</v>
      </c>
      <c r="G109" s="71" t="s">
        <v>35</v>
      </c>
      <c r="H109" s="71" t="s">
        <v>33</v>
      </c>
      <c r="I109" s="93"/>
    </row>
    <row r="110" spans="1:12" x14ac:dyDescent="0.2">
      <c r="A110" s="147" t="s">
        <v>8</v>
      </c>
      <c r="B110" s="148"/>
      <c r="C110" s="148"/>
      <c r="D110" s="149"/>
      <c r="E110" s="8"/>
      <c r="F110" s="8"/>
      <c r="G110" s="10">
        <v>4</v>
      </c>
      <c r="H110" s="10">
        <f>+E110</f>
        <v>0</v>
      </c>
      <c r="I110" s="93"/>
    </row>
    <row r="111" spans="1:12" x14ac:dyDescent="0.2">
      <c r="A111" s="157" t="s">
        <v>265</v>
      </c>
      <c r="B111" s="158"/>
      <c r="C111" s="158"/>
      <c r="D111" s="158"/>
      <c r="E111" s="158"/>
      <c r="F111" s="158"/>
      <c r="G111" s="158"/>
      <c r="H111" s="159"/>
      <c r="I111" s="93"/>
    </row>
    <row r="112" spans="1:12" x14ac:dyDescent="0.2">
      <c r="A112" s="147" t="s">
        <v>19</v>
      </c>
      <c r="B112" s="148"/>
      <c r="C112" s="148"/>
      <c r="D112" s="149"/>
      <c r="E112" s="8"/>
      <c r="F112" s="8"/>
      <c r="G112" s="10">
        <v>4</v>
      </c>
      <c r="H112" s="10">
        <f>+E112</f>
        <v>0</v>
      </c>
      <c r="I112" s="93"/>
    </row>
    <row r="113" spans="1:9" x14ac:dyDescent="0.2">
      <c r="A113" s="147" t="s">
        <v>20</v>
      </c>
      <c r="B113" s="148"/>
      <c r="C113" s="148"/>
      <c r="D113" s="149"/>
      <c r="E113" s="8"/>
      <c r="F113" s="8"/>
      <c r="G113" s="10">
        <v>4</v>
      </c>
      <c r="H113" s="10">
        <f>+E113</f>
        <v>0</v>
      </c>
      <c r="I113" s="93"/>
    </row>
    <row r="114" spans="1:9" x14ac:dyDescent="0.2">
      <c r="A114" s="147" t="s">
        <v>21</v>
      </c>
      <c r="B114" s="148"/>
      <c r="C114" s="148"/>
      <c r="D114" s="149"/>
      <c r="E114" s="8"/>
      <c r="F114" s="8"/>
      <c r="G114" s="10">
        <v>4</v>
      </c>
      <c r="H114" s="10">
        <f>+E114</f>
        <v>0</v>
      </c>
      <c r="I114" s="93"/>
    </row>
    <row r="115" spans="1:9" ht="12.75" customHeight="1" x14ac:dyDescent="0.2">
      <c r="A115" s="256" t="s">
        <v>264</v>
      </c>
      <c r="B115" s="257"/>
      <c r="C115" s="257"/>
      <c r="D115" s="257"/>
      <c r="E115" s="257"/>
      <c r="F115" s="257"/>
      <c r="G115" s="257"/>
      <c r="H115" s="258"/>
      <c r="I115" s="93"/>
    </row>
    <row r="116" spans="1:9" ht="32.25" customHeight="1" x14ac:dyDescent="0.2">
      <c r="A116" s="172" t="s">
        <v>240</v>
      </c>
      <c r="B116" s="173"/>
      <c r="C116" s="173"/>
      <c r="D116" s="174"/>
      <c r="E116" s="8"/>
      <c r="F116" s="8"/>
      <c r="G116" s="10">
        <v>4</v>
      </c>
      <c r="H116" s="10">
        <f>E116</f>
        <v>0</v>
      </c>
      <c r="I116" s="93"/>
    </row>
    <row r="117" spans="1:9" x14ac:dyDescent="0.2">
      <c r="A117" s="141" t="s">
        <v>71</v>
      </c>
      <c r="B117" s="142"/>
      <c r="C117" s="142"/>
      <c r="D117" s="142"/>
      <c r="E117" s="142"/>
      <c r="F117" s="143"/>
      <c r="G117" s="71">
        <f>SUM(G110:G116)</f>
        <v>20</v>
      </c>
      <c r="H117" s="71">
        <f>SUM(H110:H116)</f>
        <v>0</v>
      </c>
      <c r="I117" s="93"/>
    </row>
    <row r="118" spans="1:9" ht="13.5" thickBot="1" x14ac:dyDescent="0.25">
      <c r="A118" s="141" t="s">
        <v>80</v>
      </c>
      <c r="B118" s="142"/>
      <c r="C118" s="142"/>
      <c r="D118" s="142"/>
      <c r="E118" s="142"/>
      <c r="F118" s="143"/>
      <c r="G118" s="71">
        <v>100</v>
      </c>
      <c r="H118" s="66">
        <f>+G118*H117/G117</f>
        <v>0</v>
      </c>
      <c r="I118" s="93"/>
    </row>
    <row r="119" spans="1:9" ht="6.95" customHeight="1" thickBot="1" x14ac:dyDescent="0.25">
      <c r="A119" s="224"/>
      <c r="B119" s="225"/>
      <c r="C119" s="225"/>
      <c r="D119" s="225"/>
      <c r="E119" s="225"/>
      <c r="F119" s="225"/>
      <c r="G119" s="225"/>
      <c r="H119" s="225"/>
      <c r="I119" s="226"/>
    </row>
    <row r="120" spans="1:9" s="80" customFormat="1" ht="30" customHeight="1" thickBot="1" x14ac:dyDescent="0.25">
      <c r="A120" s="279" t="s">
        <v>185</v>
      </c>
      <c r="B120" s="280"/>
      <c r="C120" s="280"/>
      <c r="D120" s="280"/>
      <c r="E120" s="280"/>
      <c r="F120" s="280"/>
      <c r="G120" s="280"/>
      <c r="H120" s="280"/>
      <c r="I120" s="281"/>
    </row>
    <row r="121" spans="1:9" ht="6.95" customHeight="1" thickBot="1" x14ac:dyDescent="0.25">
      <c r="A121" s="209"/>
      <c r="B121" s="210"/>
      <c r="C121" s="210"/>
      <c r="D121" s="210"/>
      <c r="E121" s="210"/>
      <c r="F121" s="210"/>
      <c r="G121" s="210"/>
      <c r="H121" s="210"/>
      <c r="I121" s="211"/>
    </row>
    <row r="122" spans="1:9" ht="30" customHeight="1" x14ac:dyDescent="0.2">
      <c r="A122" s="250" t="s">
        <v>184</v>
      </c>
      <c r="B122" s="251"/>
      <c r="C122" s="251"/>
      <c r="D122" s="251"/>
      <c r="E122" s="251"/>
      <c r="F122" s="251"/>
      <c r="G122" s="251"/>
      <c r="H122" s="252"/>
      <c r="I122" s="97" t="s">
        <v>117</v>
      </c>
    </row>
    <row r="123" spans="1:9" x14ac:dyDescent="0.2">
      <c r="A123" s="157" t="s">
        <v>257</v>
      </c>
      <c r="B123" s="158"/>
      <c r="C123" s="158"/>
      <c r="D123" s="159"/>
      <c r="E123" s="71" t="s">
        <v>7</v>
      </c>
      <c r="F123" s="71" t="s">
        <v>32</v>
      </c>
      <c r="G123" s="71" t="s">
        <v>35</v>
      </c>
      <c r="H123" s="71" t="s">
        <v>33</v>
      </c>
      <c r="I123" s="86"/>
    </row>
    <row r="124" spans="1:9" x14ac:dyDescent="0.2">
      <c r="A124" s="147" t="s">
        <v>8</v>
      </c>
      <c r="B124" s="148"/>
      <c r="C124" s="148"/>
      <c r="D124" s="149"/>
      <c r="E124" s="8"/>
      <c r="F124" s="8"/>
      <c r="G124" s="10">
        <v>4</v>
      </c>
      <c r="H124" s="10">
        <f>+E124</f>
        <v>0</v>
      </c>
      <c r="I124" s="86"/>
    </row>
    <row r="125" spans="1:9" x14ac:dyDescent="0.2">
      <c r="A125" s="157" t="s">
        <v>266</v>
      </c>
      <c r="B125" s="159"/>
      <c r="C125" s="65" t="s">
        <v>58</v>
      </c>
      <c r="D125" s="65" t="s">
        <v>59</v>
      </c>
      <c r="E125" s="71" t="s">
        <v>115</v>
      </c>
      <c r="F125" s="71" t="s">
        <v>32</v>
      </c>
      <c r="G125" s="71" t="s">
        <v>35</v>
      </c>
      <c r="H125" s="71" t="s">
        <v>33</v>
      </c>
      <c r="I125" s="86"/>
    </row>
    <row r="126" spans="1:9" x14ac:dyDescent="0.2">
      <c r="A126" s="89" t="s">
        <v>149</v>
      </c>
      <c r="B126" s="8"/>
      <c r="C126" s="8"/>
      <c r="D126" s="8"/>
      <c r="E126" s="11"/>
      <c r="F126" s="11"/>
      <c r="G126" s="10">
        <v>3</v>
      </c>
      <c r="H126" s="10">
        <f>E126</f>
        <v>0</v>
      </c>
      <c r="I126" s="86"/>
    </row>
    <row r="127" spans="1:9" x14ac:dyDescent="0.2">
      <c r="A127" s="89" t="s">
        <v>147</v>
      </c>
      <c r="B127" s="8"/>
      <c r="C127" s="8"/>
      <c r="D127" s="8"/>
      <c r="E127" s="11"/>
      <c r="F127" s="11"/>
      <c r="G127" s="10">
        <v>2</v>
      </c>
      <c r="H127" s="10">
        <f>E127</f>
        <v>0</v>
      </c>
      <c r="I127" s="86"/>
    </row>
    <row r="128" spans="1:9" x14ac:dyDescent="0.2">
      <c r="A128" s="89" t="s">
        <v>148</v>
      </c>
      <c r="B128" s="8"/>
      <c r="C128" s="8"/>
      <c r="D128" s="8"/>
      <c r="E128" s="8"/>
      <c r="F128" s="8"/>
      <c r="G128" s="10">
        <v>1</v>
      </c>
      <c r="H128" s="10">
        <f>E128</f>
        <v>0</v>
      </c>
      <c r="I128" s="86"/>
    </row>
    <row r="129" spans="1:9" x14ac:dyDescent="0.2">
      <c r="A129" s="157" t="s">
        <v>146</v>
      </c>
      <c r="B129" s="158"/>
      <c r="C129" s="158"/>
      <c r="D129" s="158"/>
      <c r="E129" s="158"/>
      <c r="F129" s="158"/>
      <c r="G129" s="158"/>
      <c r="H129" s="159"/>
      <c r="I129" s="86"/>
    </row>
    <row r="130" spans="1:9" x14ac:dyDescent="0.2">
      <c r="A130" s="150" t="s">
        <v>162</v>
      </c>
      <c r="B130" s="151"/>
      <c r="C130" s="64"/>
      <c r="D130" s="64"/>
      <c r="E130" s="8"/>
      <c r="F130" s="8"/>
      <c r="G130" s="10">
        <v>3</v>
      </c>
      <c r="H130" s="10">
        <f>+E130</f>
        <v>0</v>
      </c>
      <c r="I130" s="86"/>
    </row>
    <row r="131" spans="1:9" x14ac:dyDescent="0.2">
      <c r="A131" s="150" t="s">
        <v>163</v>
      </c>
      <c r="B131" s="151"/>
      <c r="C131" s="8"/>
      <c r="D131" s="8"/>
      <c r="E131" s="8"/>
      <c r="F131" s="8"/>
      <c r="G131" s="10">
        <v>3</v>
      </c>
      <c r="H131" s="10">
        <f>+E131</f>
        <v>0</v>
      </c>
      <c r="I131" s="86"/>
    </row>
    <row r="132" spans="1:9" x14ac:dyDescent="0.2">
      <c r="A132" s="157" t="s">
        <v>263</v>
      </c>
      <c r="B132" s="158"/>
      <c r="C132" s="158"/>
      <c r="D132" s="158"/>
      <c r="E132" s="158"/>
      <c r="F132" s="158"/>
      <c r="G132" s="158"/>
      <c r="H132" s="159"/>
      <c r="I132" s="86"/>
    </row>
    <row r="133" spans="1:9" x14ac:dyDescent="0.2">
      <c r="A133" s="94" t="s">
        <v>10</v>
      </c>
      <c r="B133" s="71" t="s">
        <v>116</v>
      </c>
      <c r="C133" s="71" t="s">
        <v>62</v>
      </c>
      <c r="D133" s="71" t="s">
        <v>63</v>
      </c>
      <c r="E133" s="71" t="s">
        <v>7</v>
      </c>
      <c r="F133" s="71" t="s">
        <v>32</v>
      </c>
      <c r="G133" s="71" t="s">
        <v>35</v>
      </c>
      <c r="H133" s="71" t="s">
        <v>200</v>
      </c>
      <c r="I133" s="86"/>
    </row>
    <row r="134" spans="1:9" x14ac:dyDescent="0.2">
      <c r="A134" s="89" t="s">
        <v>12</v>
      </c>
      <c r="B134" s="8"/>
      <c r="C134" s="8"/>
      <c r="D134" s="8"/>
      <c r="E134" s="8"/>
      <c r="F134" s="8"/>
      <c r="G134" s="10">
        <v>3</v>
      </c>
      <c r="H134" s="10">
        <f>+E134</f>
        <v>0</v>
      </c>
      <c r="I134" s="86"/>
    </row>
    <row r="135" spans="1:9" x14ac:dyDescent="0.2">
      <c r="A135" s="89" t="s">
        <v>81</v>
      </c>
      <c r="B135" s="8"/>
      <c r="C135" s="8"/>
      <c r="D135" s="8"/>
      <c r="E135" s="8"/>
      <c r="F135" s="8"/>
      <c r="G135" s="10">
        <v>3</v>
      </c>
      <c r="H135" s="10">
        <f>+E135</f>
        <v>0</v>
      </c>
      <c r="I135" s="86"/>
    </row>
    <row r="136" spans="1:9" ht="12.75" customHeight="1" x14ac:dyDescent="0.2">
      <c r="A136" s="89" t="s">
        <v>18</v>
      </c>
      <c r="B136" s="8"/>
      <c r="C136" s="8"/>
      <c r="D136" s="8"/>
      <c r="E136" s="8"/>
      <c r="F136" s="8"/>
      <c r="G136" s="10">
        <v>3</v>
      </c>
      <c r="H136" s="10">
        <f>+E136</f>
        <v>0</v>
      </c>
      <c r="I136" s="86"/>
    </row>
    <row r="137" spans="1:9" x14ac:dyDescent="0.2">
      <c r="A137" s="247" t="s">
        <v>34</v>
      </c>
      <c r="B137" s="248"/>
      <c r="C137" s="248"/>
      <c r="D137" s="248"/>
      <c r="E137" s="248"/>
      <c r="F137" s="249"/>
      <c r="G137" s="71">
        <f>SUM(G124:G136)</f>
        <v>25</v>
      </c>
      <c r="H137" s="71">
        <f>SUM(H124:H136)</f>
        <v>0</v>
      </c>
      <c r="I137" s="86"/>
    </row>
    <row r="138" spans="1:9" ht="12.75" customHeight="1" thickBot="1" x14ac:dyDescent="0.25">
      <c r="A138" s="141" t="s">
        <v>80</v>
      </c>
      <c r="B138" s="142"/>
      <c r="C138" s="142"/>
      <c r="D138" s="142"/>
      <c r="E138" s="142"/>
      <c r="F138" s="143"/>
      <c r="G138" s="71">
        <v>100</v>
      </c>
      <c r="H138" s="66">
        <f>+G138*H137/G137</f>
        <v>0</v>
      </c>
      <c r="I138" s="86"/>
    </row>
    <row r="139" spans="1:9" ht="6.95" customHeight="1" thickBot="1" x14ac:dyDescent="0.25">
      <c r="A139" s="209"/>
      <c r="B139" s="210"/>
      <c r="C139" s="210"/>
      <c r="D139" s="210"/>
      <c r="E139" s="210"/>
      <c r="F139" s="210"/>
      <c r="G139" s="210"/>
      <c r="H139" s="210"/>
      <c r="I139" s="211"/>
    </row>
    <row r="140" spans="1:9" s="76" customFormat="1" ht="30" customHeight="1" x14ac:dyDescent="0.2">
      <c r="A140" s="334" t="s">
        <v>186</v>
      </c>
      <c r="B140" s="335"/>
      <c r="C140" s="335"/>
      <c r="D140" s="335"/>
      <c r="E140" s="335"/>
      <c r="F140" s="335"/>
      <c r="G140" s="335"/>
      <c r="H140" s="336"/>
      <c r="I140" s="97" t="s">
        <v>117</v>
      </c>
    </row>
    <row r="141" spans="1:9" x14ac:dyDescent="0.2">
      <c r="A141" s="157" t="s">
        <v>264</v>
      </c>
      <c r="B141" s="158"/>
      <c r="C141" s="158"/>
      <c r="D141" s="159"/>
      <c r="E141" s="71" t="s">
        <v>7</v>
      </c>
      <c r="F141" s="71" t="s">
        <v>32</v>
      </c>
      <c r="G141" s="71" t="s">
        <v>35</v>
      </c>
      <c r="H141" s="71" t="s">
        <v>33</v>
      </c>
      <c r="I141" s="93"/>
    </row>
    <row r="142" spans="1:9" x14ac:dyDescent="0.2">
      <c r="A142" s="147" t="s">
        <v>8</v>
      </c>
      <c r="B142" s="148"/>
      <c r="C142" s="148"/>
      <c r="D142" s="149"/>
      <c r="E142" s="10"/>
      <c r="F142" s="8"/>
      <c r="G142" s="10">
        <v>4</v>
      </c>
      <c r="H142" s="10">
        <f>+E142</f>
        <v>0</v>
      </c>
      <c r="I142" s="93"/>
    </row>
    <row r="143" spans="1:9" x14ac:dyDescent="0.2">
      <c r="A143" s="157" t="s">
        <v>265</v>
      </c>
      <c r="B143" s="158"/>
      <c r="C143" s="158"/>
      <c r="D143" s="159"/>
      <c r="E143" s="71" t="s">
        <v>7</v>
      </c>
      <c r="F143" s="71" t="s">
        <v>32</v>
      </c>
      <c r="G143" s="71" t="s">
        <v>35</v>
      </c>
      <c r="H143" s="71" t="s">
        <v>33</v>
      </c>
      <c r="I143" s="93"/>
    </row>
    <row r="144" spans="1:9" x14ac:dyDescent="0.2">
      <c r="A144" s="147" t="s">
        <v>241</v>
      </c>
      <c r="B144" s="148"/>
      <c r="C144" s="148"/>
      <c r="D144" s="149"/>
      <c r="E144" s="10"/>
      <c r="F144" s="8"/>
      <c r="G144" s="10">
        <v>4</v>
      </c>
      <c r="H144" s="10">
        <f t="shared" ref="H144:H150" si="1">+E144</f>
        <v>0</v>
      </c>
      <c r="I144" s="93"/>
    </row>
    <row r="145" spans="1:12" x14ac:dyDescent="0.2">
      <c r="A145" s="147" t="s">
        <v>251</v>
      </c>
      <c r="B145" s="148"/>
      <c r="C145" s="148"/>
      <c r="D145" s="149"/>
      <c r="E145" s="10"/>
      <c r="F145" s="8"/>
      <c r="G145" s="10">
        <v>4</v>
      </c>
      <c r="H145" s="10">
        <f t="shared" si="1"/>
        <v>0</v>
      </c>
      <c r="I145" s="93"/>
    </row>
    <row r="146" spans="1:12" x14ac:dyDescent="0.2">
      <c r="A146" s="147" t="s">
        <v>196</v>
      </c>
      <c r="B146" s="148"/>
      <c r="C146" s="148"/>
      <c r="D146" s="149"/>
      <c r="E146" s="10"/>
      <c r="F146" s="8"/>
      <c r="G146" s="10">
        <v>4</v>
      </c>
      <c r="H146" s="10">
        <f t="shared" si="1"/>
        <v>0</v>
      </c>
      <c r="I146" s="93"/>
    </row>
    <row r="147" spans="1:12" x14ac:dyDescent="0.2">
      <c r="A147" s="147" t="s">
        <v>286</v>
      </c>
      <c r="B147" s="148"/>
      <c r="C147" s="148"/>
      <c r="D147" s="149"/>
      <c r="E147" s="10"/>
      <c r="F147" s="8"/>
      <c r="G147" s="10">
        <v>4</v>
      </c>
      <c r="H147" s="10">
        <f t="shared" si="1"/>
        <v>0</v>
      </c>
      <c r="I147" s="93"/>
    </row>
    <row r="148" spans="1:12" x14ac:dyDescent="0.2">
      <c r="A148" s="147" t="s">
        <v>287</v>
      </c>
      <c r="B148" s="148"/>
      <c r="C148" s="148"/>
      <c r="D148" s="149"/>
      <c r="E148" s="10"/>
      <c r="F148" s="8"/>
      <c r="G148" s="10">
        <v>4</v>
      </c>
      <c r="H148" s="10">
        <f t="shared" si="1"/>
        <v>0</v>
      </c>
      <c r="I148" s="93"/>
    </row>
    <row r="149" spans="1:12" x14ac:dyDescent="0.2">
      <c r="A149" s="147" t="s">
        <v>197</v>
      </c>
      <c r="B149" s="148"/>
      <c r="C149" s="148"/>
      <c r="D149" s="149"/>
      <c r="E149" s="10"/>
      <c r="F149" s="8"/>
      <c r="G149" s="10">
        <v>4</v>
      </c>
      <c r="H149" s="10">
        <f t="shared" si="1"/>
        <v>0</v>
      </c>
      <c r="I149" s="93"/>
    </row>
    <row r="150" spans="1:12" x14ac:dyDescent="0.2">
      <c r="A150" s="147" t="s">
        <v>198</v>
      </c>
      <c r="B150" s="148"/>
      <c r="C150" s="148"/>
      <c r="D150" s="149"/>
      <c r="E150" s="10"/>
      <c r="F150" s="8"/>
      <c r="G150" s="10">
        <v>4</v>
      </c>
      <c r="H150" s="10">
        <f t="shared" si="1"/>
        <v>0</v>
      </c>
      <c r="I150" s="134"/>
      <c r="J150" s="133"/>
      <c r="K150" s="133"/>
      <c r="L150" s="133"/>
    </row>
    <row r="151" spans="1:12" x14ac:dyDescent="0.2">
      <c r="A151" s="157" t="s">
        <v>267</v>
      </c>
      <c r="B151" s="158"/>
      <c r="C151" s="158"/>
      <c r="D151" s="158"/>
      <c r="E151" s="158"/>
      <c r="F151" s="158"/>
      <c r="G151" s="158"/>
      <c r="H151" s="159"/>
      <c r="I151" s="93"/>
    </row>
    <row r="152" spans="1:12" x14ac:dyDescent="0.2">
      <c r="A152" s="147" t="s">
        <v>136</v>
      </c>
      <c r="B152" s="148"/>
      <c r="C152" s="148"/>
      <c r="D152" s="149"/>
      <c r="E152" s="10"/>
      <c r="F152" s="8"/>
      <c r="G152" s="10">
        <v>4</v>
      </c>
      <c r="H152" s="10">
        <f t="shared" ref="H152:H171" si="2">+E152</f>
        <v>0</v>
      </c>
      <c r="I152" s="93"/>
    </row>
    <row r="153" spans="1:12" x14ac:dyDescent="0.2">
      <c r="A153" s="147" t="s">
        <v>135</v>
      </c>
      <c r="B153" s="148"/>
      <c r="C153" s="148"/>
      <c r="D153" s="149"/>
      <c r="E153" s="10"/>
      <c r="F153" s="8"/>
      <c r="G153" s="10">
        <v>4</v>
      </c>
      <c r="H153" s="10">
        <f t="shared" si="2"/>
        <v>0</v>
      </c>
      <c r="I153" s="93"/>
    </row>
    <row r="154" spans="1:12" x14ac:dyDescent="0.2">
      <c r="A154" s="144" t="s">
        <v>242</v>
      </c>
      <c r="B154" s="145"/>
      <c r="C154" s="145"/>
      <c r="D154" s="146"/>
      <c r="E154" s="10"/>
      <c r="F154" s="8"/>
      <c r="G154" s="10">
        <v>4</v>
      </c>
      <c r="H154" s="10">
        <f t="shared" si="2"/>
        <v>0</v>
      </c>
      <c r="I154" s="93"/>
    </row>
    <row r="155" spans="1:12" x14ac:dyDescent="0.2">
      <c r="A155" s="144" t="s">
        <v>254</v>
      </c>
      <c r="B155" s="145"/>
      <c r="C155" s="145"/>
      <c r="D155" s="146"/>
      <c r="E155" s="10"/>
      <c r="F155" s="8"/>
      <c r="G155" s="10">
        <v>4</v>
      </c>
      <c r="H155" s="10">
        <f t="shared" si="2"/>
        <v>0</v>
      </c>
      <c r="I155" s="93"/>
    </row>
    <row r="156" spans="1:12" x14ac:dyDescent="0.2">
      <c r="A156" s="144" t="s">
        <v>137</v>
      </c>
      <c r="B156" s="145"/>
      <c r="C156" s="145"/>
      <c r="D156" s="146"/>
      <c r="E156" s="10"/>
      <c r="F156" s="8"/>
      <c r="G156" s="10">
        <v>4</v>
      </c>
      <c r="H156" s="10">
        <f t="shared" si="2"/>
        <v>0</v>
      </c>
      <c r="I156" s="93"/>
    </row>
    <row r="157" spans="1:12" x14ac:dyDescent="0.2">
      <c r="A157" s="144" t="s">
        <v>248</v>
      </c>
      <c r="B157" s="145"/>
      <c r="C157" s="145"/>
      <c r="D157" s="146"/>
      <c r="E157" s="10"/>
      <c r="F157" s="8"/>
      <c r="G157" s="10">
        <v>4</v>
      </c>
      <c r="H157" s="10">
        <f t="shared" si="2"/>
        <v>0</v>
      </c>
      <c r="I157" s="93"/>
    </row>
    <row r="158" spans="1:12" x14ac:dyDescent="0.2">
      <c r="A158" s="144" t="s">
        <v>139</v>
      </c>
      <c r="B158" s="145"/>
      <c r="C158" s="145"/>
      <c r="D158" s="146"/>
      <c r="E158" s="10"/>
      <c r="F158" s="8"/>
      <c r="G158" s="10">
        <v>4</v>
      </c>
      <c r="H158" s="10">
        <f t="shared" si="2"/>
        <v>0</v>
      </c>
      <c r="I158" s="93"/>
    </row>
    <row r="159" spans="1:12" x14ac:dyDescent="0.2">
      <c r="A159" s="144" t="s">
        <v>194</v>
      </c>
      <c r="B159" s="145"/>
      <c r="C159" s="145"/>
      <c r="D159" s="146"/>
      <c r="E159" s="10"/>
      <c r="F159" s="8"/>
      <c r="G159" s="10">
        <v>4</v>
      </c>
      <c r="H159" s="10">
        <f t="shared" si="2"/>
        <v>0</v>
      </c>
      <c r="I159" s="93"/>
    </row>
    <row r="160" spans="1:12" x14ac:dyDescent="0.2">
      <c r="A160" s="253" t="s">
        <v>288</v>
      </c>
      <c r="B160" s="254"/>
      <c r="C160" s="254"/>
      <c r="D160" s="255"/>
      <c r="E160" s="10"/>
      <c r="F160" s="8"/>
      <c r="G160" s="10">
        <v>4</v>
      </c>
      <c r="H160" s="10">
        <f t="shared" si="2"/>
        <v>0</v>
      </c>
      <c r="I160" s="93"/>
    </row>
    <row r="161" spans="1:9" x14ac:dyDescent="0.2">
      <c r="A161" s="144" t="s">
        <v>244</v>
      </c>
      <c r="B161" s="145"/>
      <c r="C161" s="145"/>
      <c r="D161" s="146"/>
      <c r="E161" s="10"/>
      <c r="F161" s="8"/>
      <c r="G161" s="10">
        <v>4</v>
      </c>
      <c r="H161" s="10">
        <f t="shared" si="2"/>
        <v>0</v>
      </c>
      <c r="I161" s="93"/>
    </row>
    <row r="162" spans="1:9" x14ac:dyDescent="0.2">
      <c r="A162" s="105" t="s">
        <v>289</v>
      </c>
      <c r="B162" s="136"/>
      <c r="C162" s="136"/>
      <c r="D162" s="137"/>
      <c r="E162" s="10"/>
      <c r="F162" s="8"/>
      <c r="G162" s="10">
        <v>4</v>
      </c>
      <c r="H162" s="10">
        <v>0</v>
      </c>
      <c r="I162" s="93"/>
    </row>
    <row r="163" spans="1:9" x14ac:dyDescent="0.2">
      <c r="A163" s="144" t="s">
        <v>138</v>
      </c>
      <c r="B163" s="145"/>
      <c r="C163" s="145"/>
      <c r="D163" s="146"/>
      <c r="E163" s="10"/>
      <c r="F163" s="8"/>
      <c r="G163" s="10">
        <v>4</v>
      </c>
      <c r="H163" s="10">
        <f t="shared" si="2"/>
        <v>0</v>
      </c>
      <c r="I163" s="93"/>
    </row>
    <row r="164" spans="1:9" x14ac:dyDescent="0.2">
      <c r="A164" s="105" t="s">
        <v>245</v>
      </c>
      <c r="B164" s="136"/>
      <c r="C164" s="136"/>
      <c r="D164" s="137"/>
      <c r="E164" s="10"/>
      <c r="F164" s="8"/>
      <c r="G164" s="10">
        <v>4</v>
      </c>
      <c r="H164" s="10">
        <v>0</v>
      </c>
      <c r="I164" s="93"/>
    </row>
    <row r="165" spans="1:9" x14ac:dyDescent="0.2">
      <c r="A165" s="105" t="s">
        <v>246</v>
      </c>
      <c r="B165" s="136"/>
      <c r="C165" s="136"/>
      <c r="D165" s="137"/>
      <c r="E165" s="10"/>
      <c r="F165" s="8"/>
      <c r="G165" s="10">
        <v>4</v>
      </c>
      <c r="H165" s="10">
        <v>0</v>
      </c>
      <c r="I165" s="93"/>
    </row>
    <row r="166" spans="1:9" x14ac:dyDescent="0.2">
      <c r="A166" s="147" t="s">
        <v>140</v>
      </c>
      <c r="B166" s="148"/>
      <c r="C166" s="148"/>
      <c r="D166" s="149"/>
      <c r="E166" s="10"/>
      <c r="F166" s="8"/>
      <c r="G166" s="10">
        <v>4</v>
      </c>
      <c r="H166" s="10">
        <f t="shared" si="2"/>
        <v>0</v>
      </c>
      <c r="I166" s="93"/>
    </row>
    <row r="167" spans="1:9" x14ac:dyDescent="0.2">
      <c r="A167" s="131" t="s">
        <v>249</v>
      </c>
      <c r="B167" s="129"/>
      <c r="C167" s="129"/>
      <c r="D167" s="130"/>
      <c r="E167" s="10"/>
      <c r="F167" s="8"/>
      <c r="G167" s="10">
        <v>4</v>
      </c>
      <c r="H167" s="10">
        <v>0</v>
      </c>
      <c r="I167" s="93" t="s">
        <v>253</v>
      </c>
    </row>
    <row r="168" spans="1:9" x14ac:dyDescent="0.2">
      <c r="A168" s="131" t="s">
        <v>252</v>
      </c>
      <c r="B168" s="129"/>
      <c r="C168" s="129"/>
      <c r="D168" s="130"/>
      <c r="E168" s="10"/>
      <c r="F168" s="8"/>
      <c r="G168" s="10">
        <v>4</v>
      </c>
      <c r="H168" s="10">
        <v>0</v>
      </c>
      <c r="I168" s="93" t="s">
        <v>253</v>
      </c>
    </row>
    <row r="169" spans="1:9" x14ac:dyDescent="0.2">
      <c r="A169" s="131" t="s">
        <v>250</v>
      </c>
      <c r="B169" s="129"/>
      <c r="C169" s="129"/>
      <c r="D169" s="130"/>
      <c r="E169" s="10"/>
      <c r="F169" s="8"/>
      <c r="G169" s="10">
        <v>4</v>
      </c>
      <c r="H169" s="10">
        <v>0</v>
      </c>
      <c r="I169" s="93" t="s">
        <v>253</v>
      </c>
    </row>
    <row r="170" spans="1:9" x14ac:dyDescent="0.2">
      <c r="A170" s="144" t="s">
        <v>247</v>
      </c>
      <c r="B170" s="145"/>
      <c r="C170" s="145"/>
      <c r="D170" s="146"/>
      <c r="E170" s="10"/>
      <c r="F170" s="8"/>
      <c r="G170" s="10">
        <v>4</v>
      </c>
      <c r="H170" s="10">
        <v>0</v>
      </c>
      <c r="I170" s="93"/>
    </row>
    <row r="171" spans="1:9" x14ac:dyDescent="0.2">
      <c r="A171" s="147" t="s">
        <v>195</v>
      </c>
      <c r="B171" s="148"/>
      <c r="C171" s="148"/>
      <c r="D171" s="149"/>
      <c r="E171" s="10"/>
      <c r="F171" s="8"/>
      <c r="G171" s="10">
        <v>4</v>
      </c>
      <c r="H171" s="10">
        <f t="shared" si="2"/>
        <v>0</v>
      </c>
      <c r="I171" s="93"/>
    </row>
    <row r="172" spans="1:9" x14ac:dyDescent="0.2">
      <c r="A172" s="141" t="s">
        <v>86</v>
      </c>
      <c r="B172" s="142"/>
      <c r="C172" s="142"/>
      <c r="D172" s="142"/>
      <c r="E172" s="142"/>
      <c r="F172" s="143"/>
      <c r="G172" s="71">
        <f>SUM(G142:G171)</f>
        <v>112</v>
      </c>
      <c r="H172" s="71">
        <f>SUM(H143:H171)</f>
        <v>0</v>
      </c>
      <c r="I172" s="93"/>
    </row>
    <row r="173" spans="1:9" ht="13.5" thickBot="1" x14ac:dyDescent="0.25">
      <c r="A173" s="141" t="s">
        <v>80</v>
      </c>
      <c r="B173" s="142"/>
      <c r="C173" s="142"/>
      <c r="D173" s="142"/>
      <c r="E173" s="142"/>
      <c r="F173" s="143"/>
      <c r="G173" s="71">
        <v>100</v>
      </c>
      <c r="H173" s="66">
        <f>+G173*H172/G172</f>
        <v>0</v>
      </c>
      <c r="I173" s="93"/>
    </row>
    <row r="174" spans="1:9" ht="6.95" customHeight="1" thickBot="1" x14ac:dyDescent="0.25">
      <c r="A174" s="236"/>
      <c r="B174" s="237"/>
      <c r="C174" s="237"/>
      <c r="D174" s="237"/>
      <c r="E174" s="237"/>
      <c r="F174" s="237"/>
      <c r="G174" s="237"/>
      <c r="H174" s="237"/>
      <c r="I174" s="310"/>
    </row>
    <row r="175" spans="1:9" s="77" customFormat="1" ht="30" customHeight="1" x14ac:dyDescent="0.2">
      <c r="A175" s="250" t="s">
        <v>187</v>
      </c>
      <c r="B175" s="251"/>
      <c r="C175" s="251"/>
      <c r="D175" s="251"/>
      <c r="E175" s="251"/>
      <c r="F175" s="251"/>
      <c r="G175" s="251"/>
      <c r="H175" s="252"/>
      <c r="I175" s="97" t="s">
        <v>117</v>
      </c>
    </row>
    <row r="176" spans="1:9" x14ac:dyDescent="0.2">
      <c r="A176" s="244"/>
      <c r="B176" s="245"/>
      <c r="C176" s="245"/>
      <c r="D176" s="246"/>
      <c r="E176" s="71" t="s">
        <v>7</v>
      </c>
      <c r="F176" s="71" t="s">
        <v>32</v>
      </c>
      <c r="G176" s="71" t="s">
        <v>35</v>
      </c>
      <c r="H176" s="71" t="s">
        <v>127</v>
      </c>
      <c r="I176" s="93"/>
    </row>
    <row r="177" spans="1:9" x14ac:dyDescent="0.2">
      <c r="A177" s="147" t="s">
        <v>8</v>
      </c>
      <c r="B177" s="148"/>
      <c r="C177" s="148"/>
      <c r="D177" s="149"/>
      <c r="E177" s="10"/>
      <c r="F177" s="8"/>
      <c r="G177" s="10">
        <v>4</v>
      </c>
      <c r="H177" s="10">
        <f>+E177</f>
        <v>0</v>
      </c>
      <c r="I177" s="93"/>
    </row>
    <row r="178" spans="1:9" ht="24.75" customHeight="1" x14ac:dyDescent="0.2">
      <c r="A178" s="288" t="s">
        <v>164</v>
      </c>
      <c r="B178" s="289"/>
      <c r="C178" s="289"/>
      <c r="D178" s="289"/>
      <c r="E178" s="10"/>
      <c r="F178" s="8"/>
      <c r="G178" s="10">
        <v>4</v>
      </c>
      <c r="H178" s="10">
        <f>E178</f>
        <v>0</v>
      </c>
      <c r="I178" s="93"/>
    </row>
    <row r="179" spans="1:9" x14ac:dyDescent="0.2">
      <c r="A179" s="157" t="s">
        <v>268</v>
      </c>
      <c r="B179" s="158"/>
      <c r="C179" s="158"/>
      <c r="D179" s="158"/>
      <c r="E179" s="158"/>
      <c r="F179" s="158"/>
      <c r="G179" s="158"/>
      <c r="H179" s="159"/>
      <c r="I179" s="93"/>
    </row>
    <row r="180" spans="1:9" ht="12.75" customHeight="1" x14ac:dyDescent="0.2">
      <c r="A180" s="147" t="s">
        <v>16</v>
      </c>
      <c r="B180" s="148"/>
      <c r="C180" s="148"/>
      <c r="D180" s="149"/>
      <c r="E180" s="10"/>
      <c r="F180" s="8"/>
      <c r="G180" s="10">
        <v>4</v>
      </c>
      <c r="H180" s="10">
        <f>+E180</f>
        <v>0</v>
      </c>
      <c r="I180" s="93"/>
    </row>
    <row r="181" spans="1:9" ht="22.5" customHeight="1" x14ac:dyDescent="0.2">
      <c r="A181" s="166" t="s">
        <v>233</v>
      </c>
      <c r="B181" s="167"/>
      <c r="C181" s="167"/>
      <c r="D181" s="168"/>
      <c r="E181" s="10"/>
      <c r="F181" s="8"/>
      <c r="G181" s="10">
        <v>4</v>
      </c>
      <c r="H181" s="10">
        <f>+E181</f>
        <v>0</v>
      </c>
      <c r="I181" s="93"/>
    </row>
    <row r="182" spans="1:9" x14ac:dyDescent="0.2">
      <c r="A182" s="147" t="s">
        <v>126</v>
      </c>
      <c r="B182" s="148"/>
      <c r="C182" s="148"/>
      <c r="D182" s="149"/>
      <c r="E182" s="10"/>
      <c r="F182" s="8"/>
      <c r="G182" s="10">
        <v>4</v>
      </c>
      <c r="H182" s="10">
        <f>+E182</f>
        <v>0</v>
      </c>
      <c r="I182" s="93"/>
    </row>
    <row r="183" spans="1:9" x14ac:dyDescent="0.2">
      <c r="A183" s="233" t="s">
        <v>269</v>
      </c>
      <c r="B183" s="234"/>
      <c r="C183" s="234"/>
      <c r="D183" s="234"/>
      <c r="E183" s="234"/>
      <c r="F183" s="234"/>
      <c r="G183" s="234"/>
      <c r="H183" s="235"/>
      <c r="I183" s="93"/>
    </row>
    <row r="184" spans="1:9" x14ac:dyDescent="0.2">
      <c r="A184" s="154" t="s">
        <v>132</v>
      </c>
      <c r="B184" s="155"/>
      <c r="C184" s="155"/>
      <c r="D184" s="156"/>
      <c r="E184" s="75"/>
      <c r="F184" s="75"/>
      <c r="G184" s="74">
        <v>3</v>
      </c>
      <c r="H184" s="69">
        <f t="shared" ref="H184:H191" si="3">+E184</f>
        <v>0</v>
      </c>
      <c r="I184" s="93"/>
    </row>
    <row r="185" spans="1:9" x14ac:dyDescent="0.2">
      <c r="A185" s="154" t="s">
        <v>123</v>
      </c>
      <c r="B185" s="155"/>
      <c r="C185" s="155"/>
      <c r="D185" s="156"/>
      <c r="E185" s="118"/>
      <c r="F185" s="118"/>
      <c r="G185" s="74">
        <v>3</v>
      </c>
      <c r="H185" s="69">
        <f t="shared" si="3"/>
        <v>0</v>
      </c>
      <c r="I185" s="95"/>
    </row>
    <row r="186" spans="1:9" x14ac:dyDescent="0.2">
      <c r="A186" s="160" t="s">
        <v>290</v>
      </c>
      <c r="B186" s="161"/>
      <c r="C186" s="161"/>
      <c r="D186" s="162"/>
      <c r="E186" s="10"/>
      <c r="F186" s="8"/>
      <c r="G186" s="68">
        <v>3</v>
      </c>
      <c r="H186" s="26">
        <f t="shared" si="3"/>
        <v>0</v>
      </c>
      <c r="I186" s="93"/>
    </row>
    <row r="187" spans="1:9" x14ac:dyDescent="0.2">
      <c r="A187" s="166" t="s">
        <v>203</v>
      </c>
      <c r="B187" s="167"/>
      <c r="C187" s="167"/>
      <c r="D187" s="168"/>
      <c r="E187" s="10"/>
      <c r="F187" s="8"/>
      <c r="G187" s="74">
        <v>3</v>
      </c>
      <c r="H187" s="26">
        <f t="shared" si="3"/>
        <v>0</v>
      </c>
      <c r="I187" s="93"/>
    </row>
    <row r="188" spans="1:9" ht="12.75" customHeight="1" x14ac:dyDescent="0.2">
      <c r="A188" s="172" t="s">
        <v>124</v>
      </c>
      <c r="B188" s="173"/>
      <c r="C188" s="173"/>
      <c r="D188" s="174"/>
      <c r="E188" s="10"/>
      <c r="F188" s="8"/>
      <c r="G188" s="74">
        <v>3</v>
      </c>
      <c r="H188" s="26">
        <f t="shared" si="3"/>
        <v>0</v>
      </c>
      <c r="I188" s="93"/>
    </row>
    <row r="189" spans="1:9" x14ac:dyDescent="0.2">
      <c r="A189" s="172" t="s">
        <v>232</v>
      </c>
      <c r="B189" s="173"/>
      <c r="C189" s="173"/>
      <c r="D189" s="174"/>
      <c r="E189" s="10"/>
      <c r="F189" s="8"/>
      <c r="G189" s="68">
        <v>3</v>
      </c>
      <c r="H189" s="26">
        <f t="shared" si="3"/>
        <v>0</v>
      </c>
      <c r="I189" s="93"/>
    </row>
    <row r="190" spans="1:9" ht="12.75" customHeight="1" x14ac:dyDescent="0.2">
      <c r="A190" s="172" t="s">
        <v>125</v>
      </c>
      <c r="B190" s="173"/>
      <c r="C190" s="173"/>
      <c r="D190" s="174"/>
      <c r="E190" s="10"/>
      <c r="F190" s="8"/>
      <c r="G190" s="74">
        <v>3</v>
      </c>
      <c r="H190" s="26">
        <f t="shared" si="3"/>
        <v>0</v>
      </c>
      <c r="I190" s="93"/>
    </row>
    <row r="191" spans="1:9" x14ac:dyDescent="0.2">
      <c r="A191" s="172" t="s">
        <v>291</v>
      </c>
      <c r="B191" s="173"/>
      <c r="C191" s="173"/>
      <c r="D191" s="174"/>
      <c r="E191" s="10"/>
      <c r="F191" s="8"/>
      <c r="G191" s="74">
        <v>3</v>
      </c>
      <c r="H191" s="26">
        <f t="shared" si="3"/>
        <v>0</v>
      </c>
      <c r="I191" s="93"/>
    </row>
    <row r="192" spans="1:9" ht="12.75" customHeight="1" x14ac:dyDescent="0.2">
      <c r="A192" s="256" t="s">
        <v>270</v>
      </c>
      <c r="B192" s="257"/>
      <c r="C192" s="257"/>
      <c r="D192" s="257"/>
      <c r="E192" s="257"/>
      <c r="F192" s="257"/>
      <c r="G192" s="257"/>
      <c r="H192" s="258"/>
      <c r="I192" s="93"/>
    </row>
    <row r="193" spans="1:9" ht="12.75" customHeight="1" x14ac:dyDescent="0.2">
      <c r="A193" s="172" t="s">
        <v>130</v>
      </c>
      <c r="B193" s="173"/>
      <c r="C193" s="173"/>
      <c r="D193" s="174"/>
      <c r="E193" s="10"/>
      <c r="F193" s="8"/>
      <c r="G193" s="68">
        <v>4</v>
      </c>
      <c r="H193" s="26">
        <f>E193</f>
        <v>0</v>
      </c>
      <c r="I193" s="93"/>
    </row>
    <row r="194" spans="1:9" ht="12.75" customHeight="1" x14ac:dyDescent="0.2">
      <c r="A194" s="172" t="s">
        <v>131</v>
      </c>
      <c r="B194" s="173"/>
      <c r="C194" s="173"/>
      <c r="D194" s="174"/>
      <c r="E194" s="10"/>
      <c r="F194" s="8"/>
      <c r="G194" s="68">
        <v>4</v>
      </c>
      <c r="H194" s="26">
        <f>E194</f>
        <v>0</v>
      </c>
      <c r="I194" s="93"/>
    </row>
    <row r="195" spans="1:9" ht="12.75" customHeight="1" x14ac:dyDescent="0.2">
      <c r="A195" s="233" t="s">
        <v>271</v>
      </c>
      <c r="B195" s="234"/>
      <c r="C195" s="234"/>
      <c r="D195" s="234"/>
      <c r="E195" s="234"/>
      <c r="F195" s="234"/>
      <c r="G195" s="234"/>
      <c r="H195" s="235"/>
      <c r="I195" s="95"/>
    </row>
    <row r="196" spans="1:9" x14ac:dyDescent="0.2">
      <c r="A196" s="160" t="s">
        <v>243</v>
      </c>
      <c r="B196" s="161"/>
      <c r="C196" s="161"/>
      <c r="D196" s="162"/>
      <c r="E196" s="10"/>
      <c r="F196" s="8"/>
      <c r="G196" s="63">
        <v>3</v>
      </c>
      <c r="H196" s="26">
        <f>+E196</f>
        <v>0</v>
      </c>
      <c r="I196" s="93"/>
    </row>
    <row r="197" spans="1:9" ht="12.75" customHeight="1" x14ac:dyDescent="0.2">
      <c r="A197" s="160" t="s">
        <v>234</v>
      </c>
      <c r="B197" s="161"/>
      <c r="C197" s="161"/>
      <c r="D197" s="162"/>
      <c r="E197" s="10"/>
      <c r="F197" s="8"/>
      <c r="G197" s="63">
        <v>3</v>
      </c>
      <c r="H197" s="26">
        <f>+E197</f>
        <v>0</v>
      </c>
      <c r="I197" s="93"/>
    </row>
    <row r="198" spans="1:9" x14ac:dyDescent="0.2">
      <c r="A198" s="160" t="s">
        <v>235</v>
      </c>
      <c r="B198" s="161"/>
      <c r="C198" s="161"/>
      <c r="D198" s="162"/>
      <c r="E198" s="10"/>
      <c r="F198" s="8"/>
      <c r="G198" s="63">
        <v>3</v>
      </c>
      <c r="H198" s="26">
        <f>+E198</f>
        <v>0</v>
      </c>
      <c r="I198" s="93"/>
    </row>
    <row r="199" spans="1:9" x14ac:dyDescent="0.2">
      <c r="A199" s="141" t="s">
        <v>85</v>
      </c>
      <c r="B199" s="142"/>
      <c r="C199" s="142"/>
      <c r="D199" s="142"/>
      <c r="E199" s="142"/>
      <c r="F199" s="143"/>
      <c r="G199" s="71">
        <f>SUM(G177:G198)</f>
        <v>61</v>
      </c>
      <c r="H199" s="71">
        <f>SUM(H177:H198)</f>
        <v>0</v>
      </c>
      <c r="I199" s="93"/>
    </row>
    <row r="200" spans="1:9" ht="13.5" thickBot="1" x14ac:dyDescent="0.25">
      <c r="A200" s="141" t="s">
        <v>80</v>
      </c>
      <c r="B200" s="142"/>
      <c r="C200" s="142"/>
      <c r="D200" s="142"/>
      <c r="E200" s="142"/>
      <c r="F200" s="143"/>
      <c r="G200" s="71">
        <v>100</v>
      </c>
      <c r="H200" s="66">
        <f>+G200*H199/G199</f>
        <v>0</v>
      </c>
      <c r="I200" s="93"/>
    </row>
    <row r="201" spans="1:9" ht="6.95" customHeight="1" thickBot="1" x14ac:dyDescent="0.25">
      <c r="A201" s="224"/>
      <c r="B201" s="225"/>
      <c r="C201" s="225"/>
      <c r="D201" s="225"/>
      <c r="E201" s="225"/>
      <c r="F201" s="225"/>
      <c r="G201" s="225"/>
      <c r="H201" s="225"/>
      <c r="I201" s="226"/>
    </row>
    <row r="202" spans="1:9" s="76" customFormat="1" ht="30" customHeight="1" x14ac:dyDescent="0.2">
      <c r="A202" s="250" t="s">
        <v>188</v>
      </c>
      <c r="B202" s="251"/>
      <c r="C202" s="251"/>
      <c r="D202" s="251"/>
      <c r="E202" s="251"/>
      <c r="F202" s="251"/>
      <c r="G202" s="251"/>
      <c r="H202" s="252"/>
      <c r="I202" s="97" t="s">
        <v>117</v>
      </c>
    </row>
    <row r="203" spans="1:9" x14ac:dyDescent="0.2">
      <c r="A203" s="169"/>
      <c r="B203" s="170"/>
      <c r="C203" s="170"/>
      <c r="D203" s="171"/>
      <c r="E203" s="81" t="s">
        <v>7</v>
      </c>
      <c r="F203" s="81" t="s">
        <v>32</v>
      </c>
      <c r="G203" s="81" t="s">
        <v>35</v>
      </c>
      <c r="H203" s="81" t="s">
        <v>200</v>
      </c>
      <c r="I203" s="93"/>
    </row>
    <row r="204" spans="1:9" x14ac:dyDescent="0.2">
      <c r="A204" s="147" t="s">
        <v>128</v>
      </c>
      <c r="B204" s="148"/>
      <c r="C204" s="148"/>
      <c r="D204" s="149"/>
      <c r="E204" s="10"/>
      <c r="F204" s="8"/>
      <c r="G204" s="10">
        <v>4</v>
      </c>
      <c r="H204" s="10">
        <f>+E204</f>
        <v>0</v>
      </c>
      <c r="I204" s="93"/>
    </row>
    <row r="205" spans="1:9" x14ac:dyDescent="0.2">
      <c r="A205" s="147" t="s">
        <v>129</v>
      </c>
      <c r="B205" s="148"/>
      <c r="C205" s="148"/>
      <c r="D205" s="149"/>
      <c r="E205" s="10"/>
      <c r="F205" s="8"/>
      <c r="G205" s="10">
        <v>4</v>
      </c>
      <c r="H205" s="10">
        <f>+E205</f>
        <v>0</v>
      </c>
      <c r="I205" s="93"/>
    </row>
    <row r="206" spans="1:9" x14ac:dyDescent="0.2">
      <c r="A206" s="157" t="s">
        <v>272</v>
      </c>
      <c r="B206" s="158"/>
      <c r="C206" s="158"/>
      <c r="D206" s="158"/>
      <c r="E206" s="158"/>
      <c r="F206" s="158"/>
      <c r="G206" s="158"/>
      <c r="H206" s="159"/>
      <c r="I206" s="93"/>
    </row>
    <row r="207" spans="1:9" x14ac:dyDescent="0.2">
      <c r="A207" s="147" t="s">
        <v>292</v>
      </c>
      <c r="B207" s="148"/>
      <c r="C207" s="148"/>
      <c r="D207" s="149"/>
      <c r="E207" s="11"/>
      <c r="F207" s="11"/>
      <c r="G207" s="10">
        <v>4</v>
      </c>
      <c r="H207" s="10">
        <f>E207</f>
        <v>0</v>
      </c>
      <c r="I207" s="93"/>
    </row>
    <row r="208" spans="1:9" x14ac:dyDescent="0.2">
      <c r="A208" s="94" t="s">
        <v>10</v>
      </c>
      <c r="B208" s="67" t="s">
        <v>61</v>
      </c>
      <c r="C208" s="67" t="s">
        <v>62</v>
      </c>
      <c r="D208" s="67" t="s">
        <v>63</v>
      </c>
      <c r="E208" s="71" t="s">
        <v>7</v>
      </c>
      <c r="F208" s="71" t="s">
        <v>32</v>
      </c>
      <c r="G208" s="71" t="s">
        <v>35</v>
      </c>
      <c r="H208" s="71" t="s">
        <v>33</v>
      </c>
      <c r="I208" s="93"/>
    </row>
    <row r="209" spans="1:12" x14ac:dyDescent="0.2">
      <c r="A209" s="98" t="s">
        <v>60</v>
      </c>
      <c r="B209" s="70"/>
      <c r="C209" s="70"/>
      <c r="D209" s="70"/>
      <c r="E209" s="11"/>
      <c r="F209" s="9"/>
      <c r="G209" s="10">
        <v>4</v>
      </c>
      <c r="H209" s="10">
        <f>E209</f>
        <v>0</v>
      </c>
      <c r="I209" s="93"/>
    </row>
    <row r="210" spans="1:12" x14ac:dyDescent="0.2">
      <c r="A210" s="90" t="s">
        <v>230</v>
      </c>
      <c r="B210" s="12"/>
      <c r="C210" s="12"/>
      <c r="D210" s="12"/>
      <c r="E210" s="11"/>
      <c r="F210" s="9"/>
      <c r="G210" s="10">
        <v>4</v>
      </c>
      <c r="H210" s="10">
        <f>E210</f>
        <v>0</v>
      </c>
      <c r="I210" s="93"/>
    </row>
    <row r="211" spans="1:12" ht="12.75" customHeight="1" x14ac:dyDescent="0.2">
      <c r="A211" s="157" t="s">
        <v>273</v>
      </c>
      <c r="B211" s="158"/>
      <c r="C211" s="158"/>
      <c r="D211" s="158"/>
      <c r="E211" s="158"/>
      <c r="F211" s="158"/>
      <c r="G211" s="158"/>
      <c r="H211" s="159"/>
      <c r="I211" s="93"/>
    </row>
    <row r="212" spans="1:12" ht="24" customHeight="1" x14ac:dyDescent="0.2">
      <c r="A212" s="160" t="s">
        <v>70</v>
      </c>
      <c r="B212" s="161"/>
      <c r="C212" s="161"/>
      <c r="D212" s="162"/>
      <c r="E212" s="11"/>
      <c r="F212" s="9"/>
      <c r="G212" s="26">
        <v>3</v>
      </c>
      <c r="H212" s="26">
        <f>+E212</f>
        <v>0</v>
      </c>
      <c r="I212" s="93"/>
    </row>
    <row r="213" spans="1:12" s="7" customFormat="1" x14ac:dyDescent="0.2">
      <c r="A213" s="172" t="s">
        <v>165</v>
      </c>
      <c r="B213" s="173"/>
      <c r="C213" s="173"/>
      <c r="D213" s="174"/>
      <c r="E213" s="8"/>
      <c r="F213" s="8"/>
      <c r="G213" s="10">
        <v>3</v>
      </c>
      <c r="H213" s="10">
        <f>E213</f>
        <v>0</v>
      </c>
      <c r="I213" s="86"/>
    </row>
    <row r="214" spans="1:12" ht="12.75" customHeight="1" x14ac:dyDescent="0.2">
      <c r="A214" s="160" t="s">
        <v>72</v>
      </c>
      <c r="B214" s="161"/>
      <c r="C214" s="161"/>
      <c r="D214" s="162"/>
      <c r="E214" s="11"/>
      <c r="F214" s="9"/>
      <c r="G214" s="26">
        <v>3</v>
      </c>
      <c r="H214" s="26">
        <f>+E214</f>
        <v>0</v>
      </c>
      <c r="I214" s="93"/>
    </row>
    <row r="215" spans="1:12" s="7" customFormat="1" ht="21.75" customHeight="1" x14ac:dyDescent="0.2">
      <c r="A215" s="172" t="s">
        <v>204</v>
      </c>
      <c r="B215" s="173"/>
      <c r="C215" s="173"/>
      <c r="D215" s="174"/>
      <c r="E215" s="58"/>
      <c r="F215" s="58"/>
      <c r="G215" s="10">
        <v>3</v>
      </c>
      <c r="H215" s="26">
        <f>+E215</f>
        <v>0</v>
      </c>
      <c r="I215" s="86"/>
    </row>
    <row r="216" spans="1:12" ht="36.75" customHeight="1" x14ac:dyDescent="0.2">
      <c r="A216" s="314" t="s">
        <v>293</v>
      </c>
      <c r="B216" s="315"/>
      <c r="C216" s="315"/>
      <c r="D216" s="316"/>
      <c r="E216" s="11"/>
      <c r="F216" s="9"/>
      <c r="G216" s="26">
        <v>3</v>
      </c>
      <c r="H216" s="26">
        <f>+E216</f>
        <v>0</v>
      </c>
      <c r="I216" s="93"/>
    </row>
    <row r="217" spans="1:12" x14ac:dyDescent="0.2">
      <c r="A217" s="141" t="s">
        <v>87</v>
      </c>
      <c r="B217" s="142"/>
      <c r="C217" s="142"/>
      <c r="D217" s="142"/>
      <c r="E217" s="142"/>
      <c r="F217" s="143"/>
      <c r="G217" s="71">
        <f>SUM(G204:G216)</f>
        <v>35</v>
      </c>
      <c r="H217" s="71">
        <f>SUM(H204:H216)</f>
        <v>0</v>
      </c>
      <c r="I217" s="93"/>
    </row>
    <row r="218" spans="1:12" ht="13.5" thickBot="1" x14ac:dyDescent="0.25">
      <c r="A218" s="141" t="s">
        <v>80</v>
      </c>
      <c r="B218" s="142"/>
      <c r="C218" s="142"/>
      <c r="D218" s="142"/>
      <c r="E218" s="142"/>
      <c r="F218" s="143"/>
      <c r="G218" s="71">
        <v>100</v>
      </c>
      <c r="H218" s="66">
        <f>+G218*H217/G217</f>
        <v>0</v>
      </c>
      <c r="I218" s="93"/>
    </row>
    <row r="219" spans="1:12" ht="6.95" customHeight="1" thickBot="1" x14ac:dyDescent="0.25">
      <c r="A219" s="285"/>
      <c r="B219" s="286"/>
      <c r="C219" s="286"/>
      <c r="D219" s="286"/>
      <c r="E219" s="286"/>
      <c r="F219" s="286"/>
      <c r="G219" s="286"/>
      <c r="H219" s="286"/>
      <c r="I219" s="287"/>
      <c r="L219" s="55"/>
    </row>
    <row r="220" spans="1:12" ht="30" customHeight="1" x14ac:dyDescent="0.2">
      <c r="A220" s="250" t="s">
        <v>189</v>
      </c>
      <c r="B220" s="251"/>
      <c r="C220" s="251"/>
      <c r="D220" s="251"/>
      <c r="E220" s="251"/>
      <c r="F220" s="251"/>
      <c r="G220" s="251"/>
      <c r="H220" s="252"/>
      <c r="I220" s="97" t="s">
        <v>117</v>
      </c>
    </row>
    <row r="221" spans="1:12" ht="26.25" customHeight="1" x14ac:dyDescent="0.2">
      <c r="A221" s="152" t="s">
        <v>274</v>
      </c>
      <c r="B221" s="153"/>
      <c r="C221" s="153"/>
      <c r="D221" s="153"/>
      <c r="E221" s="71" t="s">
        <v>7</v>
      </c>
      <c r="F221" s="71" t="s">
        <v>32</v>
      </c>
      <c r="G221" s="71" t="s">
        <v>35</v>
      </c>
      <c r="H221" s="71" t="s">
        <v>33</v>
      </c>
      <c r="I221" s="122"/>
    </row>
    <row r="222" spans="1:12" x14ac:dyDescent="0.2">
      <c r="A222" s="154" t="s">
        <v>160</v>
      </c>
      <c r="B222" s="155"/>
      <c r="C222" s="155"/>
      <c r="D222" s="156"/>
      <c r="E222" s="59"/>
      <c r="F222" s="59"/>
      <c r="G222" s="104">
        <v>4</v>
      </c>
      <c r="H222" s="104">
        <f>E222</f>
        <v>0</v>
      </c>
      <c r="I222" s="135"/>
    </row>
    <row r="223" spans="1:12" x14ac:dyDescent="0.2">
      <c r="A223" s="154" t="s">
        <v>161</v>
      </c>
      <c r="B223" s="155"/>
      <c r="C223" s="155"/>
      <c r="D223" s="156"/>
      <c r="E223" s="59"/>
      <c r="F223" s="59"/>
      <c r="G223" s="104">
        <v>4</v>
      </c>
      <c r="H223" s="104">
        <f>E223</f>
        <v>0</v>
      </c>
      <c r="I223" s="122"/>
    </row>
    <row r="224" spans="1:12" x14ac:dyDescent="0.2">
      <c r="A224" s="317" t="s">
        <v>275</v>
      </c>
      <c r="B224" s="318"/>
      <c r="C224" s="318"/>
      <c r="D224" s="318"/>
      <c r="E224" s="71" t="s">
        <v>7</v>
      </c>
      <c r="F224" s="71" t="s">
        <v>32</v>
      </c>
      <c r="G224" s="71" t="s">
        <v>35</v>
      </c>
      <c r="H224" s="71" t="s">
        <v>33</v>
      </c>
      <c r="I224" s="93"/>
    </row>
    <row r="225" spans="1:9" ht="24.75" customHeight="1" x14ac:dyDescent="0.2">
      <c r="A225" s="288" t="s">
        <v>158</v>
      </c>
      <c r="B225" s="289"/>
      <c r="C225" s="289"/>
      <c r="D225" s="289"/>
      <c r="E225" s="10"/>
      <c r="F225" s="8"/>
      <c r="G225" s="26">
        <v>4</v>
      </c>
      <c r="H225" s="26">
        <f>+E225</f>
        <v>0</v>
      </c>
      <c r="I225" s="132"/>
    </row>
    <row r="226" spans="1:9" x14ac:dyDescent="0.2">
      <c r="A226" s="166" t="s">
        <v>159</v>
      </c>
      <c r="B226" s="167"/>
      <c r="C226" s="167"/>
      <c r="D226" s="168"/>
      <c r="E226" s="10"/>
      <c r="F226" s="8"/>
      <c r="G226" s="10">
        <v>4</v>
      </c>
      <c r="H226" s="10">
        <v>0</v>
      </c>
      <c r="I226" s="93"/>
    </row>
    <row r="227" spans="1:9" x14ac:dyDescent="0.2">
      <c r="A227" s="141" t="s">
        <v>157</v>
      </c>
      <c r="B227" s="142"/>
      <c r="C227" s="142"/>
      <c r="D227" s="142"/>
      <c r="E227" s="142"/>
      <c r="F227" s="143"/>
      <c r="G227" s="71">
        <f>+G225+G226+G223+G222</f>
        <v>16</v>
      </c>
      <c r="H227" s="71">
        <f>H225+H226+H223+H222</f>
        <v>0</v>
      </c>
      <c r="I227" s="93"/>
    </row>
    <row r="228" spans="1:9" ht="13.5" thickBot="1" x14ac:dyDescent="0.25">
      <c r="A228" s="141" t="s">
        <v>80</v>
      </c>
      <c r="B228" s="142"/>
      <c r="C228" s="142"/>
      <c r="D228" s="142"/>
      <c r="E228" s="142"/>
      <c r="F228" s="143"/>
      <c r="G228" s="71">
        <v>100</v>
      </c>
      <c r="H228" s="66">
        <f>+G228*H227/G227</f>
        <v>0</v>
      </c>
      <c r="I228" s="93"/>
    </row>
    <row r="229" spans="1:9" ht="6.95" customHeight="1" thickBot="1" x14ac:dyDescent="0.25">
      <c r="A229" s="209"/>
      <c r="B229" s="210"/>
      <c r="C229" s="210"/>
      <c r="D229" s="210"/>
      <c r="E229" s="210"/>
      <c r="F229" s="210"/>
      <c r="G229" s="210"/>
      <c r="H229" s="210"/>
      <c r="I229" s="211"/>
    </row>
    <row r="230" spans="1:9" s="76" customFormat="1" ht="30" customHeight="1" thickBot="1" x14ac:dyDescent="0.25">
      <c r="A230" s="311" t="s">
        <v>22</v>
      </c>
      <c r="B230" s="312"/>
      <c r="C230" s="312"/>
      <c r="D230" s="312"/>
      <c r="E230" s="312"/>
      <c r="F230" s="312"/>
      <c r="G230" s="312"/>
      <c r="H230" s="312"/>
      <c r="I230" s="313"/>
    </row>
    <row r="231" spans="1:9" ht="6.95" customHeight="1" thickBot="1" x14ac:dyDescent="0.25">
      <c r="A231" s="224"/>
      <c r="B231" s="225"/>
      <c r="C231" s="225"/>
      <c r="D231" s="225"/>
      <c r="E231" s="225"/>
      <c r="F231" s="225"/>
      <c r="G231" s="225"/>
      <c r="H231" s="225"/>
      <c r="I231" s="226"/>
    </row>
    <row r="232" spans="1:9" s="7" customFormat="1" ht="30" customHeight="1" x14ac:dyDescent="0.2">
      <c r="A232" s="163" t="s">
        <v>190</v>
      </c>
      <c r="B232" s="164"/>
      <c r="C232" s="164"/>
      <c r="D232" s="164"/>
      <c r="E232" s="164"/>
      <c r="F232" s="164"/>
      <c r="G232" s="164"/>
      <c r="H232" s="165"/>
      <c r="I232" s="115" t="s">
        <v>117</v>
      </c>
    </row>
    <row r="233" spans="1:9" s="7" customFormat="1" x14ac:dyDescent="0.2">
      <c r="A233" s="233" t="s">
        <v>276</v>
      </c>
      <c r="B233" s="234"/>
      <c r="C233" s="234"/>
      <c r="D233" s="235"/>
      <c r="E233" s="71" t="s">
        <v>7</v>
      </c>
      <c r="F233" s="71" t="s">
        <v>32</v>
      </c>
      <c r="G233" s="71" t="s">
        <v>35</v>
      </c>
      <c r="H233" s="71" t="s">
        <v>200</v>
      </c>
      <c r="I233" s="109"/>
    </row>
    <row r="234" spans="1:9" s="7" customFormat="1" x14ac:dyDescent="0.2">
      <c r="A234" s="147" t="s">
        <v>175</v>
      </c>
      <c r="B234" s="148"/>
      <c r="C234" s="148"/>
      <c r="D234" s="149"/>
      <c r="E234" s="110"/>
      <c r="F234" s="110"/>
      <c r="G234" s="111">
        <v>4</v>
      </c>
      <c r="H234" s="111">
        <f>E234</f>
        <v>0</v>
      </c>
      <c r="I234" s="109"/>
    </row>
    <row r="235" spans="1:9" s="7" customFormat="1" x14ac:dyDescent="0.2">
      <c r="A235" s="147" t="s">
        <v>176</v>
      </c>
      <c r="B235" s="148"/>
      <c r="C235" s="148"/>
      <c r="D235" s="149"/>
      <c r="E235" s="110"/>
      <c r="F235" s="110"/>
      <c r="G235" s="111">
        <v>4</v>
      </c>
      <c r="H235" s="111">
        <f>E235</f>
        <v>0</v>
      </c>
      <c r="I235" s="109"/>
    </row>
    <row r="236" spans="1:9" ht="22.5" x14ac:dyDescent="0.2">
      <c r="A236" s="152" t="s">
        <v>294</v>
      </c>
      <c r="B236" s="153"/>
      <c r="C236" s="73" t="s">
        <v>119</v>
      </c>
      <c r="D236" s="73" t="s">
        <v>120</v>
      </c>
      <c r="E236" s="73" t="s">
        <v>7</v>
      </c>
      <c r="F236" s="73" t="s">
        <v>32</v>
      </c>
      <c r="G236" s="71" t="s">
        <v>35</v>
      </c>
      <c r="H236" s="71" t="s">
        <v>200</v>
      </c>
      <c r="I236" s="86"/>
    </row>
    <row r="237" spans="1:9" ht="13.5" customHeight="1" x14ac:dyDescent="0.2">
      <c r="A237" s="150" t="s">
        <v>69</v>
      </c>
      <c r="B237" s="151"/>
      <c r="C237" s="8"/>
      <c r="D237" s="8"/>
      <c r="E237" s="10"/>
      <c r="F237" s="10"/>
      <c r="G237" s="10">
        <v>3</v>
      </c>
      <c r="H237" s="10">
        <f>+E237</f>
        <v>0</v>
      </c>
      <c r="I237" s="86"/>
    </row>
    <row r="238" spans="1:9" ht="15.75" customHeight="1" x14ac:dyDescent="0.2">
      <c r="A238" s="150" t="s">
        <v>83</v>
      </c>
      <c r="B238" s="151"/>
      <c r="C238" s="8"/>
      <c r="D238" s="8"/>
      <c r="E238" s="10"/>
      <c r="F238" s="10"/>
      <c r="G238" s="10">
        <v>3</v>
      </c>
      <c r="H238" s="10">
        <f>+E238</f>
        <v>0</v>
      </c>
      <c r="I238" s="96"/>
    </row>
    <row r="239" spans="1:9" ht="15.75" customHeight="1" x14ac:dyDescent="0.2">
      <c r="A239" s="150" t="s">
        <v>84</v>
      </c>
      <c r="B239" s="151"/>
      <c r="C239" s="8"/>
      <c r="D239" s="8"/>
      <c r="E239" s="10"/>
      <c r="F239" s="10"/>
      <c r="G239" s="10">
        <v>3</v>
      </c>
      <c r="H239" s="10">
        <f>+E239</f>
        <v>0</v>
      </c>
      <c r="I239" s="86"/>
    </row>
    <row r="240" spans="1:9" ht="13.5" customHeight="1" x14ac:dyDescent="0.2">
      <c r="A240" s="150" t="s">
        <v>121</v>
      </c>
      <c r="B240" s="151"/>
      <c r="C240" s="8"/>
      <c r="D240" s="8"/>
      <c r="E240" s="10"/>
      <c r="F240" s="10"/>
      <c r="G240" s="10">
        <v>3</v>
      </c>
      <c r="H240" s="10">
        <f>+E240</f>
        <v>0</v>
      </c>
      <c r="I240" s="86"/>
    </row>
    <row r="241" spans="1:9" ht="14.25" customHeight="1" x14ac:dyDescent="0.2">
      <c r="A241" s="141" t="s">
        <v>122</v>
      </c>
      <c r="B241" s="142"/>
      <c r="C241" s="142"/>
      <c r="D241" s="142"/>
      <c r="E241" s="142"/>
      <c r="F241" s="143"/>
      <c r="G241" s="71">
        <f>+G237+G240+G238+G239</f>
        <v>12</v>
      </c>
      <c r="H241" s="71">
        <f>+H237+H240+H238+H239</f>
        <v>0</v>
      </c>
      <c r="I241" s="86"/>
    </row>
    <row r="242" spans="1:9" ht="12.75" customHeight="1" x14ac:dyDescent="0.2">
      <c r="A242" s="141" t="s">
        <v>80</v>
      </c>
      <c r="B242" s="142"/>
      <c r="C242" s="142"/>
      <c r="D242" s="142"/>
      <c r="E242" s="142"/>
      <c r="F242" s="143"/>
      <c r="G242" s="71">
        <v>100</v>
      </c>
      <c r="H242" s="66">
        <f>+G242*H241/G241</f>
        <v>0</v>
      </c>
      <c r="I242" s="86"/>
    </row>
    <row r="243" spans="1:9" ht="6.95" customHeight="1" thickBot="1" x14ac:dyDescent="0.25">
      <c r="A243" s="112"/>
      <c r="B243" s="113"/>
      <c r="C243" s="113"/>
      <c r="D243" s="113"/>
      <c r="E243" s="113"/>
      <c r="F243" s="113"/>
      <c r="G243" s="113"/>
      <c r="H243" s="113"/>
      <c r="I243" s="114"/>
    </row>
    <row r="244" spans="1:9" s="76" customFormat="1" ht="30" customHeight="1" x14ac:dyDescent="0.2">
      <c r="A244" s="267" t="s">
        <v>191</v>
      </c>
      <c r="B244" s="268"/>
      <c r="C244" s="268"/>
      <c r="D244" s="268"/>
      <c r="E244" s="268"/>
      <c r="F244" s="268"/>
      <c r="G244" s="268"/>
      <c r="H244" s="269"/>
      <c r="I244" s="99" t="s">
        <v>117</v>
      </c>
    </row>
    <row r="245" spans="1:9" x14ac:dyDescent="0.2">
      <c r="A245" s="157" t="s">
        <v>277</v>
      </c>
      <c r="B245" s="158"/>
      <c r="C245" s="158"/>
      <c r="D245" s="159"/>
      <c r="E245" s="71" t="s">
        <v>7</v>
      </c>
      <c r="F245" s="71" t="s">
        <v>32</v>
      </c>
      <c r="G245" s="71" t="s">
        <v>35</v>
      </c>
      <c r="H245" s="71" t="s">
        <v>33</v>
      </c>
      <c r="I245" s="93"/>
    </row>
    <row r="246" spans="1:9" x14ac:dyDescent="0.2">
      <c r="A246" s="147" t="s">
        <v>142</v>
      </c>
      <c r="B246" s="148"/>
      <c r="C246" s="148"/>
      <c r="D246" s="149"/>
      <c r="E246" s="10"/>
      <c r="F246" s="12"/>
      <c r="G246" s="10">
        <v>4</v>
      </c>
      <c r="H246" s="10">
        <f>+E246</f>
        <v>0</v>
      </c>
      <c r="I246" s="93"/>
    </row>
    <row r="247" spans="1:9" x14ac:dyDescent="0.2">
      <c r="A247" s="157" t="s">
        <v>278</v>
      </c>
      <c r="B247" s="158"/>
      <c r="C247" s="158"/>
      <c r="D247" s="158"/>
      <c r="E247" s="158"/>
      <c r="F247" s="158"/>
      <c r="G247" s="158"/>
      <c r="H247" s="159"/>
      <c r="I247" s="93"/>
    </row>
    <row r="248" spans="1:9" x14ac:dyDescent="0.2">
      <c r="A248" s="147" t="s">
        <v>23</v>
      </c>
      <c r="B248" s="148"/>
      <c r="C248" s="148"/>
      <c r="D248" s="149"/>
      <c r="E248" s="10"/>
      <c r="F248" s="8"/>
      <c r="G248" s="123">
        <f>IF(A248="Profesional",4,IF(A248="Técnico",3,2))</f>
        <v>3</v>
      </c>
      <c r="H248" s="10">
        <f>+E248</f>
        <v>0</v>
      </c>
      <c r="I248" s="93"/>
    </row>
    <row r="249" spans="1:9" x14ac:dyDescent="0.2">
      <c r="A249" s="264" t="s">
        <v>279</v>
      </c>
      <c r="B249" s="265"/>
      <c r="C249" s="265"/>
      <c r="D249" s="265"/>
      <c r="E249" s="265"/>
      <c r="F249" s="265"/>
      <c r="G249" s="265"/>
      <c r="H249" s="266"/>
      <c r="I249" s="93"/>
    </row>
    <row r="250" spans="1:9" x14ac:dyDescent="0.2">
      <c r="A250" s="147" t="s">
        <v>24</v>
      </c>
      <c r="B250" s="148"/>
      <c r="C250" s="148"/>
      <c r="D250" s="149"/>
      <c r="E250" s="10"/>
      <c r="F250" s="8"/>
      <c r="G250" s="10">
        <v>5</v>
      </c>
      <c r="H250" s="10">
        <f>+E250</f>
        <v>0</v>
      </c>
      <c r="I250" s="93"/>
    </row>
    <row r="251" spans="1:9" x14ac:dyDescent="0.2">
      <c r="A251" s="147" t="s">
        <v>25</v>
      </c>
      <c r="B251" s="148"/>
      <c r="C251" s="148"/>
      <c r="D251" s="149"/>
      <c r="E251" s="10"/>
      <c r="F251" s="8"/>
      <c r="G251" s="10">
        <v>5</v>
      </c>
      <c r="H251" s="10">
        <f>+E251</f>
        <v>0</v>
      </c>
      <c r="I251" s="93"/>
    </row>
    <row r="252" spans="1:9" x14ac:dyDescent="0.2">
      <c r="A252" s="141" t="s">
        <v>26</v>
      </c>
      <c r="B252" s="142"/>
      <c r="C252" s="142"/>
      <c r="D252" s="142"/>
      <c r="E252" s="142"/>
      <c r="F252" s="143"/>
      <c r="G252" s="71">
        <f>SUM(G246:G251)</f>
        <v>17</v>
      </c>
      <c r="H252" s="71">
        <f>SUM(H246:H251)</f>
        <v>0</v>
      </c>
      <c r="I252" s="93"/>
    </row>
    <row r="253" spans="1:9" ht="13.5" thickBot="1" x14ac:dyDescent="0.25">
      <c r="A253" s="141" t="s">
        <v>80</v>
      </c>
      <c r="B253" s="142"/>
      <c r="C253" s="142"/>
      <c r="D253" s="142"/>
      <c r="E253" s="142"/>
      <c r="F253" s="143"/>
      <c r="G253" s="71">
        <v>100</v>
      </c>
      <c r="H253" s="66">
        <f>+G253*H252/G252</f>
        <v>0</v>
      </c>
      <c r="I253" s="93"/>
    </row>
    <row r="254" spans="1:9" ht="6.95" customHeight="1" thickBot="1" x14ac:dyDescent="0.25">
      <c r="A254" s="307"/>
      <c r="B254" s="308"/>
      <c r="C254" s="308"/>
      <c r="D254" s="308"/>
      <c r="E254" s="308"/>
      <c r="F254" s="308"/>
      <c r="G254" s="308"/>
      <c r="H254" s="308"/>
      <c r="I254" s="309"/>
    </row>
    <row r="255" spans="1:9" s="85" customFormat="1" ht="30" customHeight="1" x14ac:dyDescent="0.2">
      <c r="A255" s="267" t="s">
        <v>192</v>
      </c>
      <c r="B255" s="268"/>
      <c r="C255" s="268"/>
      <c r="D255" s="268"/>
      <c r="E255" s="268"/>
      <c r="F255" s="268"/>
      <c r="G255" s="268"/>
      <c r="H255" s="269"/>
      <c r="I255" s="99" t="s">
        <v>117</v>
      </c>
    </row>
    <row r="256" spans="1:9" x14ac:dyDescent="0.2">
      <c r="A256" s="157" t="s">
        <v>280</v>
      </c>
      <c r="B256" s="158"/>
      <c r="C256" s="158"/>
      <c r="D256" s="159"/>
      <c r="E256" s="71" t="s">
        <v>7</v>
      </c>
      <c r="F256" s="71" t="s">
        <v>32</v>
      </c>
      <c r="G256" s="71" t="s">
        <v>35</v>
      </c>
      <c r="H256" s="71" t="s">
        <v>33</v>
      </c>
      <c r="I256" s="93"/>
    </row>
    <row r="257" spans="1:9" s="82" customFormat="1" ht="51" customHeight="1" x14ac:dyDescent="0.2">
      <c r="A257" s="273" t="s">
        <v>88</v>
      </c>
      <c r="B257" s="274"/>
      <c r="C257" s="274"/>
      <c r="D257" s="275"/>
      <c r="E257" s="72"/>
      <c r="F257" s="72"/>
      <c r="G257" s="84">
        <v>2</v>
      </c>
      <c r="H257" s="69">
        <f>+E257</f>
        <v>0</v>
      </c>
      <c r="I257" s="100"/>
    </row>
    <row r="258" spans="1:9" ht="23.25" customHeight="1" x14ac:dyDescent="0.2">
      <c r="A258" s="273" t="s">
        <v>89</v>
      </c>
      <c r="B258" s="274"/>
      <c r="C258" s="274"/>
      <c r="D258" s="275"/>
      <c r="E258" s="78"/>
      <c r="F258" s="79"/>
      <c r="G258" s="69">
        <v>2</v>
      </c>
      <c r="H258" s="69">
        <f>+E258</f>
        <v>0</v>
      </c>
      <c r="I258" s="93"/>
    </row>
    <row r="259" spans="1:9" ht="120.75" customHeight="1" x14ac:dyDescent="0.2">
      <c r="A259" s="270" t="s">
        <v>205</v>
      </c>
      <c r="B259" s="271"/>
      <c r="C259" s="271"/>
      <c r="D259" s="272"/>
      <c r="E259" s="83"/>
      <c r="F259" s="83"/>
      <c r="G259" s="84">
        <v>2</v>
      </c>
      <c r="H259" s="69">
        <f>+E259</f>
        <v>0</v>
      </c>
      <c r="I259" s="93"/>
    </row>
    <row r="260" spans="1:9" ht="15.75" customHeight="1" x14ac:dyDescent="0.2">
      <c r="A260" s="256" t="s">
        <v>281</v>
      </c>
      <c r="B260" s="257"/>
      <c r="C260" s="257"/>
      <c r="D260" s="257"/>
      <c r="E260" s="257"/>
      <c r="F260" s="257"/>
      <c r="G260" s="257"/>
      <c r="H260" s="258"/>
      <c r="I260" s="93"/>
    </row>
    <row r="261" spans="1:9" ht="12.75" customHeight="1" x14ac:dyDescent="0.2">
      <c r="A261" s="160" t="s">
        <v>90</v>
      </c>
      <c r="B261" s="161"/>
      <c r="C261" s="161"/>
      <c r="D261" s="162"/>
      <c r="E261" s="60"/>
      <c r="F261" s="58"/>
      <c r="G261" s="26">
        <v>2</v>
      </c>
      <c r="H261" s="26">
        <f t="shared" ref="H261:H266" si="4">E261</f>
        <v>0</v>
      </c>
      <c r="I261" s="93"/>
    </row>
    <row r="262" spans="1:9" x14ac:dyDescent="0.2">
      <c r="A262" s="160" t="s">
        <v>91</v>
      </c>
      <c r="B262" s="161"/>
      <c r="C262" s="161"/>
      <c r="D262" s="162"/>
      <c r="E262" s="60"/>
      <c r="F262" s="58"/>
      <c r="G262" s="26">
        <v>2</v>
      </c>
      <c r="H262" s="26">
        <f t="shared" si="4"/>
        <v>0</v>
      </c>
      <c r="I262" s="93"/>
    </row>
    <row r="263" spans="1:9" x14ac:dyDescent="0.2">
      <c r="A263" s="160" t="s">
        <v>92</v>
      </c>
      <c r="B263" s="161"/>
      <c r="C263" s="161"/>
      <c r="D263" s="162"/>
      <c r="E263" s="60"/>
      <c r="F263" s="58"/>
      <c r="G263" s="26">
        <v>2</v>
      </c>
      <c r="H263" s="26">
        <f t="shared" si="4"/>
        <v>0</v>
      </c>
      <c r="I263" s="93"/>
    </row>
    <row r="264" spans="1:9" x14ac:dyDescent="0.2">
      <c r="A264" s="160" t="s">
        <v>93</v>
      </c>
      <c r="B264" s="161"/>
      <c r="C264" s="161"/>
      <c r="D264" s="162"/>
      <c r="E264" s="60"/>
      <c r="F264" s="58"/>
      <c r="G264" s="26">
        <v>2</v>
      </c>
      <c r="H264" s="26">
        <f t="shared" si="4"/>
        <v>0</v>
      </c>
      <c r="I264" s="93"/>
    </row>
    <row r="265" spans="1:9" ht="12.75" customHeight="1" x14ac:dyDescent="0.2">
      <c r="A265" s="160" t="s">
        <v>94</v>
      </c>
      <c r="B265" s="161"/>
      <c r="C265" s="161"/>
      <c r="D265" s="162"/>
      <c r="E265" s="60"/>
      <c r="F265" s="58"/>
      <c r="G265" s="26">
        <v>2</v>
      </c>
      <c r="H265" s="26">
        <f t="shared" si="4"/>
        <v>0</v>
      </c>
      <c r="I265" s="93"/>
    </row>
    <row r="266" spans="1:9" ht="12.75" customHeight="1" x14ac:dyDescent="0.2">
      <c r="A266" s="160" t="s">
        <v>95</v>
      </c>
      <c r="B266" s="161"/>
      <c r="C266" s="161"/>
      <c r="D266" s="162"/>
      <c r="E266" s="60"/>
      <c r="F266" s="58"/>
      <c r="G266" s="26">
        <v>2</v>
      </c>
      <c r="H266" s="26">
        <f t="shared" si="4"/>
        <v>0</v>
      </c>
      <c r="I266" s="93"/>
    </row>
    <row r="267" spans="1:9" ht="25.5" customHeight="1" x14ac:dyDescent="0.2">
      <c r="A267" s="276" t="s">
        <v>282</v>
      </c>
      <c r="B267" s="277"/>
      <c r="C267" s="277"/>
      <c r="D267" s="277"/>
      <c r="E267" s="277"/>
      <c r="F267" s="277"/>
      <c r="G267" s="277"/>
      <c r="H267" s="278"/>
      <c r="I267" s="93"/>
    </row>
    <row r="268" spans="1:9" x14ac:dyDescent="0.2">
      <c r="A268" s="261" t="s">
        <v>143</v>
      </c>
      <c r="B268" s="262"/>
      <c r="C268" s="262"/>
      <c r="D268" s="263"/>
      <c r="E268" s="60"/>
      <c r="F268" s="58"/>
      <c r="G268" s="26">
        <v>2</v>
      </c>
      <c r="H268" s="26">
        <f>+E268</f>
        <v>0</v>
      </c>
      <c r="I268" s="93"/>
    </row>
    <row r="269" spans="1:9" x14ac:dyDescent="0.2">
      <c r="A269" s="261" t="s">
        <v>144</v>
      </c>
      <c r="B269" s="262"/>
      <c r="C269" s="262"/>
      <c r="D269" s="263"/>
      <c r="E269" s="60"/>
      <c r="F269" s="58"/>
      <c r="G269" s="26">
        <v>2</v>
      </c>
      <c r="H269" s="26">
        <f>+E269</f>
        <v>0</v>
      </c>
      <c r="I269" s="93"/>
    </row>
    <row r="270" spans="1:9" ht="12.75" customHeight="1" x14ac:dyDescent="0.2">
      <c r="A270" s="261" t="s">
        <v>145</v>
      </c>
      <c r="B270" s="262"/>
      <c r="C270" s="262"/>
      <c r="D270" s="263"/>
      <c r="E270" s="60"/>
      <c r="F270" s="58"/>
      <c r="G270" s="26">
        <v>2</v>
      </c>
      <c r="H270" s="26">
        <f>+E270</f>
        <v>0</v>
      </c>
      <c r="I270" s="93"/>
    </row>
    <row r="271" spans="1:9" ht="24" customHeight="1" x14ac:dyDescent="0.2">
      <c r="A271" s="261" t="s">
        <v>96</v>
      </c>
      <c r="B271" s="262"/>
      <c r="C271" s="262"/>
      <c r="D271" s="263"/>
      <c r="E271" s="61"/>
      <c r="F271" s="62"/>
      <c r="G271" s="26">
        <v>2</v>
      </c>
      <c r="H271" s="63">
        <f>E271</f>
        <v>0</v>
      </c>
      <c r="I271" s="93"/>
    </row>
    <row r="272" spans="1:9" ht="36" customHeight="1" x14ac:dyDescent="0.2">
      <c r="A272" s="261" t="s">
        <v>97</v>
      </c>
      <c r="B272" s="262"/>
      <c r="C272" s="262"/>
      <c r="D272" s="263"/>
      <c r="E272" s="61"/>
      <c r="F272" s="62"/>
      <c r="G272" s="26">
        <v>2</v>
      </c>
      <c r="H272" s="63">
        <f>E272</f>
        <v>0</v>
      </c>
      <c r="I272" s="93"/>
    </row>
    <row r="273" spans="1:9" ht="23.25" customHeight="1" x14ac:dyDescent="0.2">
      <c r="A273" s="261" t="s">
        <v>98</v>
      </c>
      <c r="B273" s="262"/>
      <c r="C273" s="262"/>
      <c r="D273" s="263"/>
      <c r="E273" s="61"/>
      <c r="F273" s="62"/>
      <c r="G273" s="26">
        <v>2</v>
      </c>
      <c r="H273" s="63">
        <f>E273</f>
        <v>0</v>
      </c>
      <c r="I273" s="93"/>
    </row>
    <row r="274" spans="1:9" x14ac:dyDescent="0.2">
      <c r="A274" s="141" t="s">
        <v>99</v>
      </c>
      <c r="B274" s="142"/>
      <c r="C274" s="142"/>
      <c r="D274" s="142"/>
      <c r="E274" s="142"/>
      <c r="F274" s="143"/>
      <c r="G274" s="71">
        <f>SUM(G258:G272)</f>
        <v>26</v>
      </c>
      <c r="H274" s="71">
        <f>SUM(H258:H272)</f>
        <v>0</v>
      </c>
      <c r="I274" s="93"/>
    </row>
    <row r="275" spans="1:9" ht="13.5" customHeight="1" x14ac:dyDescent="0.2">
      <c r="A275" s="141" t="s">
        <v>80</v>
      </c>
      <c r="B275" s="142"/>
      <c r="C275" s="142"/>
      <c r="D275" s="142"/>
      <c r="E275" s="142"/>
      <c r="F275" s="143"/>
      <c r="G275" s="71">
        <v>100</v>
      </c>
      <c r="H275" s="66">
        <f>+G275*H274/G274</f>
        <v>0</v>
      </c>
      <c r="I275" s="93"/>
    </row>
    <row r="276" spans="1:9" ht="6.95" customHeight="1" thickBot="1" x14ac:dyDescent="0.25">
      <c r="A276" s="282"/>
      <c r="B276" s="283"/>
      <c r="C276" s="283"/>
      <c r="D276" s="283"/>
      <c r="E276" s="283"/>
      <c r="F276" s="283"/>
      <c r="G276" s="283"/>
      <c r="H276" s="283"/>
      <c r="I276" s="284"/>
    </row>
    <row r="277" spans="1:9" s="85" customFormat="1" ht="30" customHeight="1" x14ac:dyDescent="0.2">
      <c r="A277" s="267" t="s">
        <v>193</v>
      </c>
      <c r="B277" s="268"/>
      <c r="C277" s="268"/>
      <c r="D277" s="268"/>
      <c r="E277" s="268"/>
      <c r="F277" s="268"/>
      <c r="G277" s="268"/>
      <c r="H277" s="269"/>
      <c r="I277" s="99" t="s">
        <v>117</v>
      </c>
    </row>
    <row r="278" spans="1:9" ht="27" customHeight="1" x14ac:dyDescent="0.2">
      <c r="A278" s="233" t="s">
        <v>283</v>
      </c>
      <c r="B278" s="234"/>
      <c r="C278" s="234"/>
      <c r="D278" s="234"/>
      <c r="E278" s="234"/>
      <c r="F278" s="234"/>
      <c r="G278" s="234"/>
      <c r="H278" s="235"/>
      <c r="I278" s="93"/>
    </row>
    <row r="279" spans="1:9" ht="12.75" customHeight="1" x14ac:dyDescent="0.2">
      <c r="A279" s="261" t="s">
        <v>100</v>
      </c>
      <c r="B279" s="262"/>
      <c r="C279" s="262"/>
      <c r="D279" s="263"/>
      <c r="E279" s="58"/>
      <c r="F279" s="58"/>
      <c r="G279" s="26">
        <v>2</v>
      </c>
      <c r="H279" s="26">
        <f>+E279</f>
        <v>0</v>
      </c>
      <c r="I279" s="93"/>
    </row>
    <row r="280" spans="1:9" ht="12.75" customHeight="1" x14ac:dyDescent="0.2">
      <c r="A280" s="261" t="s">
        <v>73</v>
      </c>
      <c r="B280" s="262"/>
      <c r="C280" s="262"/>
      <c r="D280" s="263"/>
      <c r="E280" s="58"/>
      <c r="F280" s="58"/>
      <c r="G280" s="26">
        <v>2</v>
      </c>
      <c r="H280" s="26">
        <f>+E280</f>
        <v>0</v>
      </c>
      <c r="I280" s="93"/>
    </row>
    <row r="281" spans="1:9" ht="12.75" customHeight="1" x14ac:dyDescent="0.2">
      <c r="A281" s="261" t="s">
        <v>101</v>
      </c>
      <c r="B281" s="262"/>
      <c r="C281" s="262"/>
      <c r="D281" s="263"/>
      <c r="E281" s="58"/>
      <c r="F281" s="58"/>
      <c r="G281" s="26">
        <v>2</v>
      </c>
      <c r="H281" s="26">
        <f>+E281</f>
        <v>0</v>
      </c>
      <c r="I281" s="93"/>
    </row>
    <row r="282" spans="1:9" ht="24" customHeight="1" x14ac:dyDescent="0.2">
      <c r="A282" s="293" t="s">
        <v>102</v>
      </c>
      <c r="B282" s="294"/>
      <c r="C282" s="294"/>
      <c r="D282" s="295"/>
      <c r="E282" s="58"/>
      <c r="F282" s="58"/>
      <c r="G282" s="26">
        <v>2</v>
      </c>
      <c r="H282" s="26">
        <f>+E282</f>
        <v>0</v>
      </c>
      <c r="I282" s="93"/>
    </row>
    <row r="283" spans="1:9" ht="35.25" customHeight="1" x14ac:dyDescent="0.2">
      <c r="A283" s="293" t="s">
        <v>103</v>
      </c>
      <c r="B283" s="294"/>
      <c r="C283" s="294"/>
      <c r="D283" s="295"/>
      <c r="E283" s="58"/>
      <c r="F283" s="58"/>
      <c r="G283" s="26">
        <v>2</v>
      </c>
      <c r="H283" s="26">
        <f>+E283</f>
        <v>0</v>
      </c>
      <c r="I283" s="93"/>
    </row>
    <row r="284" spans="1:9" ht="12.75" customHeight="1" x14ac:dyDescent="0.2">
      <c r="A284" s="296" t="s">
        <v>284</v>
      </c>
      <c r="B284" s="297"/>
      <c r="C284" s="297"/>
      <c r="D284" s="297"/>
      <c r="E284" s="297"/>
      <c r="F284" s="297"/>
      <c r="G284" s="297"/>
      <c r="H284" s="298"/>
      <c r="I284" s="93"/>
    </row>
    <row r="285" spans="1:9" ht="12.75" customHeight="1" x14ac:dyDescent="0.2">
      <c r="A285" s="293" t="s">
        <v>74</v>
      </c>
      <c r="B285" s="294"/>
      <c r="C285" s="294"/>
      <c r="D285" s="295"/>
      <c r="E285" s="58"/>
      <c r="F285" s="58"/>
      <c r="G285" s="26">
        <v>2</v>
      </c>
      <c r="H285" s="26">
        <f>+E285</f>
        <v>0</v>
      </c>
      <c r="I285" s="93"/>
    </row>
    <row r="286" spans="1:9" ht="22.5" customHeight="1" x14ac:dyDescent="0.2">
      <c r="A286" s="293" t="s">
        <v>104</v>
      </c>
      <c r="B286" s="294"/>
      <c r="C286" s="294"/>
      <c r="D286" s="295"/>
      <c r="E286" s="58"/>
      <c r="F286" s="58"/>
      <c r="G286" s="26">
        <v>2</v>
      </c>
      <c r="H286" s="26">
        <f>+E286</f>
        <v>0</v>
      </c>
      <c r="I286" s="93"/>
    </row>
    <row r="287" spans="1:9" x14ac:dyDescent="0.2">
      <c r="A287" s="141" t="s">
        <v>105</v>
      </c>
      <c r="B287" s="142"/>
      <c r="C287" s="142"/>
      <c r="D287" s="142"/>
      <c r="E287" s="142"/>
      <c r="F287" s="143"/>
      <c r="G287" s="71">
        <f>SUM(G279:G286)</f>
        <v>14</v>
      </c>
      <c r="H287" s="71">
        <f>SUM(H279:H286)</f>
        <v>0</v>
      </c>
      <c r="I287" s="93"/>
    </row>
    <row r="288" spans="1:9" ht="13.5" customHeight="1" thickBot="1" x14ac:dyDescent="0.25">
      <c r="A288" s="141" t="s">
        <v>80</v>
      </c>
      <c r="B288" s="142"/>
      <c r="C288" s="142"/>
      <c r="D288" s="142"/>
      <c r="E288" s="142"/>
      <c r="F288" s="143"/>
      <c r="G288" s="71">
        <v>100</v>
      </c>
      <c r="H288" s="66">
        <f>+G288*H287/G287</f>
        <v>0</v>
      </c>
      <c r="I288" s="93"/>
    </row>
    <row r="289" spans="1:8" ht="13.5" thickBot="1" x14ac:dyDescent="0.25">
      <c r="A289" s="302"/>
      <c r="B289" s="303"/>
      <c r="C289" s="303"/>
      <c r="D289" s="303"/>
      <c r="E289" s="57"/>
      <c r="F289" s="7"/>
      <c r="G289" s="7"/>
      <c r="H289" s="57"/>
    </row>
    <row r="290" spans="1:8" ht="30" customHeight="1" thickBot="1" x14ac:dyDescent="0.25">
      <c r="A290" s="299" t="s">
        <v>106</v>
      </c>
      <c r="B290" s="300"/>
      <c r="C290" s="301"/>
      <c r="D290" s="290"/>
      <c r="E290" s="291"/>
      <c r="F290" s="292"/>
      <c r="G290" s="7"/>
      <c r="H290" s="57"/>
    </row>
    <row r="291" spans="1:8" x14ac:dyDescent="0.2">
      <c r="A291" s="25"/>
      <c r="B291" s="7"/>
      <c r="C291" s="7"/>
      <c r="D291" s="7"/>
      <c r="E291" s="57"/>
      <c r="F291" s="7"/>
      <c r="G291" s="7"/>
      <c r="H291" s="57"/>
    </row>
  </sheetData>
  <mergeCells count="269">
    <mergeCell ref="A172:F172"/>
    <mergeCell ref="A43:D43"/>
    <mergeCell ref="A1:I1"/>
    <mergeCell ref="C20:E20"/>
    <mergeCell ref="H20:I20"/>
    <mergeCell ref="A32:I32"/>
    <mergeCell ref="A9:C9"/>
    <mergeCell ref="A94:I94"/>
    <mergeCell ref="A10:C10"/>
    <mergeCell ref="A11:C11"/>
    <mergeCell ref="A92:F92"/>
    <mergeCell ref="H10:I10"/>
    <mergeCell ref="A62:D62"/>
    <mergeCell ref="A19:B19"/>
    <mergeCell ref="C19:H19"/>
    <mergeCell ref="A18:B18"/>
    <mergeCell ref="A20:B20"/>
    <mergeCell ref="A124:D124"/>
    <mergeCell ref="A140:H140"/>
    <mergeCell ref="A36:D36"/>
    <mergeCell ref="A35:H35"/>
    <mergeCell ref="A23:I23"/>
    <mergeCell ref="A38:D38"/>
    <mergeCell ref="A45:D45"/>
    <mergeCell ref="A187:D187"/>
    <mergeCell ref="A230:I230"/>
    <mergeCell ref="A213:D213"/>
    <mergeCell ref="A216:D216"/>
    <mergeCell ref="A198:D198"/>
    <mergeCell ref="A224:D224"/>
    <mergeCell ref="A228:F228"/>
    <mergeCell ref="A227:F227"/>
    <mergeCell ref="A206:H206"/>
    <mergeCell ref="A212:D212"/>
    <mergeCell ref="A218:F218"/>
    <mergeCell ref="A207:D207"/>
    <mergeCell ref="H11:I11"/>
    <mergeCell ref="A178:D178"/>
    <mergeCell ref="A121:I121"/>
    <mergeCell ref="A139:I139"/>
    <mergeCell ref="A125:B125"/>
    <mergeCell ref="A50:B50"/>
    <mergeCell ref="C15:H15"/>
    <mergeCell ref="C16:H16"/>
    <mergeCell ref="C17:H17"/>
    <mergeCell ref="C18:H18"/>
    <mergeCell ref="C31:D31"/>
    <mergeCell ref="A37:D37"/>
    <mergeCell ref="A40:D40"/>
    <mergeCell ref="A41:D41"/>
    <mergeCell ref="A39:H39"/>
    <mergeCell ref="A51:B51"/>
    <mergeCell ref="A47:B47"/>
    <mergeCell ref="A131:B131"/>
    <mergeCell ref="A102:H102"/>
    <mergeCell ref="A15:B15"/>
    <mergeCell ref="A16:B16"/>
    <mergeCell ref="A17:B17"/>
    <mergeCell ref="A73:H73"/>
    <mergeCell ref="A174:I174"/>
    <mergeCell ref="A268:D268"/>
    <mergeCell ref="A269:D269"/>
    <mergeCell ref="A225:D225"/>
    <mergeCell ref="A239:B239"/>
    <mergeCell ref="A229:I229"/>
    <mergeCell ref="A231:I231"/>
    <mergeCell ref="D290:F290"/>
    <mergeCell ref="A285:D285"/>
    <mergeCell ref="A284:H284"/>
    <mergeCell ref="A281:D281"/>
    <mergeCell ref="A290:C290"/>
    <mergeCell ref="A282:D282"/>
    <mergeCell ref="A283:D283"/>
    <mergeCell ref="A287:F287"/>
    <mergeCell ref="A289:D289"/>
    <mergeCell ref="A288:F288"/>
    <mergeCell ref="A286:D286"/>
    <mergeCell ref="A254:I254"/>
    <mergeCell ref="A258:D258"/>
    <mergeCell ref="A252:F252"/>
    <mergeCell ref="A262:D262"/>
    <mergeCell ref="A240:B240"/>
    <mergeCell ref="A233:D233"/>
    <mergeCell ref="A278:H278"/>
    <mergeCell ref="A280:D280"/>
    <mergeCell ref="A197:D197"/>
    <mergeCell ref="A185:D185"/>
    <mergeCell ref="A192:H192"/>
    <mergeCell ref="A188:D188"/>
    <mergeCell ref="A226:D226"/>
    <mergeCell ref="A193:D193"/>
    <mergeCell ref="A242:F242"/>
    <mergeCell ref="A241:F241"/>
    <mergeCell ref="A219:I219"/>
    <mergeCell ref="A264:D264"/>
    <mergeCell ref="A256:D256"/>
    <mergeCell ref="A248:D248"/>
    <mergeCell ref="A253:F253"/>
    <mergeCell ref="A251:D251"/>
    <mergeCell ref="A250:D250"/>
    <mergeCell ref="A247:H247"/>
    <mergeCell ref="A245:D245"/>
    <mergeCell ref="A277:H277"/>
    <mergeCell ref="A275:F275"/>
    <mergeCell ref="A272:D272"/>
    <mergeCell ref="A273:D273"/>
    <mergeCell ref="A244:H244"/>
    <mergeCell ref="D10:G10"/>
    <mergeCell ref="D11:G11"/>
    <mergeCell ref="H9:I9"/>
    <mergeCell ref="A279:D279"/>
    <mergeCell ref="A270:D270"/>
    <mergeCell ref="A271:D271"/>
    <mergeCell ref="A274:F274"/>
    <mergeCell ref="A266:D266"/>
    <mergeCell ref="A249:H249"/>
    <mergeCell ref="A255:H255"/>
    <mergeCell ref="A263:D263"/>
    <mergeCell ref="A260:H260"/>
    <mergeCell ref="A261:D261"/>
    <mergeCell ref="A259:D259"/>
    <mergeCell ref="A257:D257"/>
    <mergeCell ref="A265:D265"/>
    <mergeCell ref="A267:H267"/>
    <mergeCell ref="A237:B237"/>
    <mergeCell ref="A236:B236"/>
    <mergeCell ref="A105:F105"/>
    <mergeCell ref="A120:I120"/>
    <mergeCell ref="A246:D246"/>
    <mergeCell ref="A276:I276"/>
    <mergeCell ref="A175:H175"/>
    <mergeCell ref="A149:D149"/>
    <mergeCell ref="A150:D150"/>
    <mergeCell ref="A152:D152"/>
    <mergeCell ref="A114:D114"/>
    <mergeCell ref="A103:D103"/>
    <mergeCell ref="A104:D104"/>
    <mergeCell ref="A63:H63"/>
    <mergeCell ref="A116:D116"/>
    <mergeCell ref="A117:F117"/>
    <mergeCell ref="A112:D112"/>
    <mergeCell ref="A95:H95"/>
    <mergeCell ref="A96:D96"/>
    <mergeCell ref="A97:D97"/>
    <mergeCell ref="A80:F80"/>
    <mergeCell ref="A115:H115"/>
    <mergeCell ref="A113:D113"/>
    <mergeCell ref="A118:F118"/>
    <mergeCell ref="A109:D109"/>
    <mergeCell ref="A53:F53"/>
    <mergeCell ref="A59:D59"/>
    <mergeCell ref="A55:H55"/>
    <mergeCell ref="A205:D205"/>
    <mergeCell ref="A196:D196"/>
    <mergeCell ref="A83:D83"/>
    <mergeCell ref="A153:D153"/>
    <mergeCell ref="A155:D155"/>
    <mergeCell ref="A157:D157"/>
    <mergeCell ref="A110:D110"/>
    <mergeCell ref="A111:H111"/>
    <mergeCell ref="A180:D180"/>
    <mergeCell ref="A204:D204"/>
    <mergeCell ref="A183:H183"/>
    <mergeCell ref="A190:D190"/>
    <mergeCell ref="A184:D184"/>
    <mergeCell ref="A194:D194"/>
    <mergeCell ref="A199:F199"/>
    <mergeCell ref="A84:D84"/>
    <mergeCell ref="A179:H179"/>
    <mergeCell ref="A177:D177"/>
    <mergeCell ref="A182:D182"/>
    <mergeCell ref="A142:D142"/>
    <mergeCell ref="A173:F173"/>
    <mergeCell ref="A72:D72"/>
    <mergeCell ref="A56:D56"/>
    <mergeCell ref="A130:B130"/>
    <mergeCell ref="A93:F93"/>
    <mergeCell ref="A145:D145"/>
    <mergeCell ref="A176:D176"/>
    <mergeCell ref="A132:H132"/>
    <mergeCell ref="A137:F137"/>
    <mergeCell ref="A138:F138"/>
    <mergeCell ref="A98:H98"/>
    <mergeCell ref="A159:D159"/>
    <mergeCell ref="A163:D163"/>
    <mergeCell ref="A166:D166"/>
    <mergeCell ref="A58:D58"/>
    <mergeCell ref="A57:D57"/>
    <mergeCell ref="A79:F79"/>
    <mergeCell ref="A161:D161"/>
    <mergeCell ref="A129:H129"/>
    <mergeCell ref="A122:H122"/>
    <mergeCell ref="A154:D154"/>
    <mergeCell ref="A123:D123"/>
    <mergeCell ref="A151:H151"/>
    <mergeCell ref="A160:D160"/>
    <mergeCell ref="A156:D156"/>
    <mergeCell ref="E31:H31"/>
    <mergeCell ref="A108:H108"/>
    <mergeCell ref="A144:D144"/>
    <mergeCell ref="A143:D143"/>
    <mergeCell ref="A146:D146"/>
    <mergeCell ref="A147:D147"/>
    <mergeCell ref="A148:D148"/>
    <mergeCell ref="A119:I119"/>
    <mergeCell ref="A60:D60"/>
    <mergeCell ref="A54:I54"/>
    <mergeCell ref="A42:H42"/>
    <mergeCell ref="A34:I34"/>
    <mergeCell ref="A99:D99"/>
    <mergeCell ref="A52:F52"/>
    <mergeCell ref="A61:D61"/>
    <mergeCell ref="A70:H70"/>
    <mergeCell ref="A71:D71"/>
    <mergeCell ref="A107:H107"/>
    <mergeCell ref="A82:H82"/>
    <mergeCell ref="A106:F106"/>
    <mergeCell ref="A48:B48"/>
    <mergeCell ref="A49:B49"/>
    <mergeCell ref="A141:D141"/>
    <mergeCell ref="A33:I33"/>
    <mergeCell ref="D24:G24"/>
    <mergeCell ref="D25:I25"/>
    <mergeCell ref="D26:I26"/>
    <mergeCell ref="D27:I27"/>
    <mergeCell ref="A31:B31"/>
    <mergeCell ref="I3:I4"/>
    <mergeCell ref="B5:H6"/>
    <mergeCell ref="I5:I6"/>
    <mergeCell ref="A2:A6"/>
    <mergeCell ref="B2:H2"/>
    <mergeCell ref="B3:H4"/>
    <mergeCell ref="A28:I28"/>
    <mergeCell ref="A8:I8"/>
    <mergeCell ref="A12:B12"/>
    <mergeCell ref="C12:G12"/>
    <mergeCell ref="A7:I7"/>
    <mergeCell ref="A13:I13"/>
    <mergeCell ref="A22:I22"/>
    <mergeCell ref="A30:I30"/>
    <mergeCell ref="A25:B25"/>
    <mergeCell ref="A27:B27"/>
    <mergeCell ref="A29:I29"/>
    <mergeCell ref="A14:I14"/>
    <mergeCell ref="D9:G9"/>
    <mergeCell ref="A200:F200"/>
    <mergeCell ref="A158:D158"/>
    <mergeCell ref="A171:D171"/>
    <mergeCell ref="A238:B238"/>
    <mergeCell ref="A221:D221"/>
    <mergeCell ref="A223:D223"/>
    <mergeCell ref="A217:F217"/>
    <mergeCell ref="A222:D222"/>
    <mergeCell ref="A211:H211"/>
    <mergeCell ref="A186:D186"/>
    <mergeCell ref="A232:H232"/>
    <mergeCell ref="A235:D235"/>
    <mergeCell ref="A234:D234"/>
    <mergeCell ref="A170:D170"/>
    <mergeCell ref="A181:D181"/>
    <mergeCell ref="A203:D203"/>
    <mergeCell ref="A215:D215"/>
    <mergeCell ref="A201:I201"/>
    <mergeCell ref="A191:D191"/>
    <mergeCell ref="A189:D189"/>
    <mergeCell ref="A214:D214"/>
    <mergeCell ref="A202:H202"/>
    <mergeCell ref="A195:H195"/>
    <mergeCell ref="A220:H220"/>
  </mergeCells>
  <dataValidations count="2">
    <dataValidation type="list" allowBlank="1" showInputMessage="1" showErrorMessage="1" sqref="A246:D246">
      <formula1>mantenimientoseñale</formula1>
    </dataValidation>
    <dataValidation type="list" allowBlank="1" showInputMessage="1" showErrorMessage="1" sqref="A248:D248">
      <formula1>mantenimientoprofesional</formula1>
    </dataValidation>
  </dataValidations>
  <pageMargins left="0.7" right="0.7" top="0.75" bottom="0.75" header="0.3" footer="0.3"/>
  <pageSetup paperSize="9" orientation="landscape" r:id="rId1"/>
  <headerFooter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04"/>
  <sheetViews>
    <sheetView topLeftCell="A52" zoomScale="130" zoomScaleNormal="130" zoomScaleSheetLayoutView="100" workbookViewId="0">
      <selection sqref="A1:D1"/>
    </sheetView>
  </sheetViews>
  <sheetFormatPr baseColWidth="10" defaultRowHeight="12.75" x14ac:dyDescent="0.2"/>
  <cols>
    <col min="1" max="1" width="26.140625" customWidth="1"/>
    <col min="2" max="2" width="16.42578125" customWidth="1"/>
    <col min="3" max="3" width="15" customWidth="1"/>
    <col min="6" max="8" width="11.42578125" customWidth="1"/>
  </cols>
  <sheetData>
    <row r="1" spans="1:8" ht="42.75" customHeight="1" x14ac:dyDescent="0.25">
      <c r="A1" s="340" t="s">
        <v>52</v>
      </c>
      <c r="B1" s="341"/>
      <c r="C1" s="341"/>
      <c r="D1" s="341"/>
      <c r="E1" s="56"/>
      <c r="F1" s="56"/>
      <c r="G1" s="56"/>
      <c r="H1" s="56"/>
    </row>
    <row r="2" spans="1:8" ht="15.75" x14ac:dyDescent="0.25">
      <c r="A2" s="21"/>
    </row>
    <row r="4" spans="1:8" x14ac:dyDescent="0.2">
      <c r="A4" s="2" t="s">
        <v>2</v>
      </c>
    </row>
    <row r="6" spans="1:8" x14ac:dyDescent="0.2">
      <c r="A6" s="5" t="s">
        <v>3</v>
      </c>
    </row>
    <row r="7" spans="1:8" x14ac:dyDescent="0.2">
      <c r="A7" s="1"/>
    </row>
    <row r="8" spans="1:8" x14ac:dyDescent="0.2">
      <c r="A8" s="5" t="s">
        <v>4</v>
      </c>
    </row>
    <row r="9" spans="1:8" x14ac:dyDescent="0.2">
      <c r="A9" s="1"/>
    </row>
    <row r="10" spans="1:8" x14ac:dyDescent="0.2">
      <c r="A10" s="5" t="s">
        <v>5</v>
      </c>
    </row>
    <row r="12" spans="1:8" x14ac:dyDescent="0.2">
      <c r="B12" s="1"/>
      <c r="C12" s="1"/>
      <c r="D12" s="1"/>
      <c r="E12" s="1"/>
      <c r="F12" s="1"/>
      <c r="G12" s="1"/>
      <c r="H12" s="1"/>
    </row>
    <row r="13" spans="1:8" ht="12" customHeight="1" thickBot="1" x14ac:dyDescent="0.25">
      <c r="B13" s="1"/>
      <c r="C13" s="1"/>
      <c r="D13" s="1"/>
      <c r="E13" s="1"/>
      <c r="F13" s="1"/>
      <c r="G13" s="1"/>
      <c r="H13" s="1"/>
    </row>
    <row r="14" spans="1:8" ht="13.5" thickBot="1" x14ac:dyDescent="0.25">
      <c r="A14" s="35" t="s">
        <v>1</v>
      </c>
      <c r="B14" s="36" t="s">
        <v>43</v>
      </c>
      <c r="C14" s="36" t="s">
        <v>35</v>
      </c>
      <c r="D14" s="33"/>
      <c r="E14" s="33"/>
      <c r="F14" s="33"/>
      <c r="G14" s="33"/>
      <c r="H14" s="33"/>
    </row>
    <row r="15" spans="1:8" ht="13.5" thickBot="1" x14ac:dyDescent="0.25">
      <c r="A15" s="34"/>
      <c r="B15" s="1"/>
      <c r="C15" s="1"/>
      <c r="D15" s="1"/>
      <c r="E15" s="1"/>
      <c r="F15" s="1"/>
      <c r="G15" s="1"/>
      <c r="H15" s="1"/>
    </row>
    <row r="16" spans="1:8" ht="27" customHeight="1" thickBot="1" x14ac:dyDescent="0.25">
      <c r="A16" s="344" t="s">
        <v>211</v>
      </c>
      <c r="B16" s="345"/>
      <c r="C16" s="346"/>
      <c r="D16" s="23"/>
      <c r="E16" s="23"/>
      <c r="F16" s="23"/>
      <c r="G16" s="23"/>
      <c r="H16" s="23"/>
    </row>
    <row r="17" spans="1:8" x14ac:dyDescent="0.2">
      <c r="A17" s="40" t="s">
        <v>0</v>
      </c>
      <c r="B17" s="30">
        <f>+Hoja2!H52</f>
        <v>0</v>
      </c>
      <c r="C17" s="31">
        <f>+Hoja2!G52</f>
        <v>40</v>
      </c>
      <c r="D17" s="32"/>
      <c r="E17" s="32"/>
      <c r="F17" s="32"/>
      <c r="G17" s="32"/>
      <c r="H17" s="32"/>
    </row>
    <row r="18" spans="1:8" x14ac:dyDescent="0.2">
      <c r="A18" s="17" t="s">
        <v>207</v>
      </c>
      <c r="B18" s="13">
        <f>+Hoja2!H79</f>
        <v>0</v>
      </c>
      <c r="C18" s="16">
        <f>+Hoja2!G79</f>
        <v>43</v>
      </c>
      <c r="D18" s="32"/>
      <c r="E18" s="32"/>
      <c r="F18" s="32"/>
      <c r="G18" s="32"/>
      <c r="H18" s="32"/>
    </row>
    <row r="19" spans="1:8" x14ac:dyDescent="0.2">
      <c r="A19" s="27" t="s">
        <v>208</v>
      </c>
      <c r="B19" s="13">
        <f>+Hoja2!H92</f>
        <v>0</v>
      </c>
      <c r="C19" s="16">
        <f>+Hoja2!G92</f>
        <v>22</v>
      </c>
      <c r="D19" s="32"/>
      <c r="E19" s="32"/>
      <c r="F19" s="32"/>
      <c r="G19" s="32"/>
      <c r="H19" s="32"/>
    </row>
    <row r="20" spans="1:8" x14ac:dyDescent="0.2">
      <c r="A20" s="17" t="s">
        <v>209</v>
      </c>
      <c r="B20" s="13">
        <f>+Hoja2!H105</f>
        <v>0</v>
      </c>
      <c r="C20" s="16">
        <f>+Hoja2!G105</f>
        <v>24</v>
      </c>
      <c r="D20" s="32"/>
      <c r="E20" s="32"/>
      <c r="F20" s="32"/>
      <c r="G20" s="32"/>
      <c r="H20" s="32"/>
    </row>
    <row r="21" spans="1:8" ht="13.5" thickBot="1" x14ac:dyDescent="0.25">
      <c r="A21" s="41" t="s">
        <v>210</v>
      </c>
      <c r="B21" s="42">
        <f>+Hoja2!H117</f>
        <v>0</v>
      </c>
      <c r="C21" s="43">
        <f>+Hoja2!G117</f>
        <v>20</v>
      </c>
      <c r="D21" s="32"/>
      <c r="E21" s="32"/>
      <c r="F21" s="32"/>
      <c r="G21" s="32"/>
      <c r="H21" s="32"/>
    </row>
    <row r="22" spans="1:8" x14ac:dyDescent="0.2">
      <c r="A22" s="350" t="s">
        <v>36</v>
      </c>
      <c r="B22" s="48">
        <f>SUM(B17:B21)</f>
        <v>0</v>
      </c>
      <c r="C22" s="49">
        <f>SUM(C17:C21)</f>
        <v>149</v>
      </c>
      <c r="D22" s="32"/>
      <c r="E22" s="32"/>
      <c r="F22" s="32"/>
      <c r="G22" s="32"/>
      <c r="H22" s="32"/>
    </row>
    <row r="23" spans="1:8" s="23" customFormat="1" ht="13.5" thickBot="1" x14ac:dyDescent="0.25">
      <c r="A23" s="351"/>
      <c r="B23" s="18">
        <f>+C23*B22/C22</f>
        <v>0</v>
      </c>
      <c r="C23" s="19">
        <v>100</v>
      </c>
      <c r="D23" s="47"/>
      <c r="E23" s="47"/>
      <c r="F23" s="47"/>
      <c r="G23" s="47"/>
      <c r="H23" s="47"/>
    </row>
    <row r="24" spans="1:8" x14ac:dyDescent="0.2">
      <c r="B24" s="1"/>
      <c r="C24" s="1"/>
      <c r="D24" s="1"/>
      <c r="E24" s="1"/>
      <c r="F24" s="1"/>
      <c r="G24" s="1"/>
      <c r="H24" s="1"/>
    </row>
    <row r="25" spans="1:8" ht="13.5" thickBot="1" x14ac:dyDescent="0.25">
      <c r="B25" s="1"/>
      <c r="C25" s="1"/>
      <c r="D25" s="1"/>
      <c r="E25" s="1"/>
      <c r="F25" s="1"/>
      <c r="G25" s="1"/>
      <c r="H25" s="1"/>
    </row>
    <row r="26" spans="1:8" ht="24.75" customHeight="1" thickBot="1" x14ac:dyDescent="0.25">
      <c r="A26" s="347" t="s">
        <v>212</v>
      </c>
      <c r="B26" s="348"/>
      <c r="C26" s="349"/>
      <c r="D26" s="1"/>
      <c r="E26" s="1"/>
      <c r="F26" s="1"/>
      <c r="G26" s="1"/>
      <c r="H26" s="1"/>
    </row>
    <row r="27" spans="1:8" x14ac:dyDescent="0.2">
      <c r="A27" s="37" t="s">
        <v>213</v>
      </c>
      <c r="B27" s="14">
        <f>Hoja2!H137</f>
        <v>0</v>
      </c>
      <c r="C27" s="15">
        <f>Hoja2!G137</f>
        <v>25</v>
      </c>
      <c r="D27" s="23"/>
      <c r="E27" s="23"/>
      <c r="F27" s="23"/>
      <c r="G27" s="23"/>
      <c r="H27" s="23"/>
    </row>
    <row r="28" spans="1:8" x14ac:dyDescent="0.2">
      <c r="A28" s="20" t="s">
        <v>214</v>
      </c>
      <c r="B28" s="13">
        <f>+Hoja2!H172</f>
        <v>0</v>
      </c>
      <c r="C28" s="16">
        <f>+Hoja2!G172</f>
        <v>112</v>
      </c>
      <c r="D28" s="32"/>
      <c r="E28" s="32"/>
      <c r="F28" s="32"/>
      <c r="G28" s="32"/>
      <c r="H28" s="32"/>
    </row>
    <row r="29" spans="1:8" x14ac:dyDescent="0.2">
      <c r="A29" s="20" t="s">
        <v>215</v>
      </c>
      <c r="B29" s="13">
        <f>+Hoja2!H199</f>
        <v>0</v>
      </c>
      <c r="C29" s="16">
        <f>+Hoja2!G199</f>
        <v>61</v>
      </c>
      <c r="D29" s="32"/>
      <c r="E29" s="32"/>
      <c r="F29" s="32"/>
      <c r="G29" s="32"/>
      <c r="H29" s="32"/>
    </row>
    <row r="30" spans="1:8" x14ac:dyDescent="0.2">
      <c r="A30" s="20" t="s">
        <v>216</v>
      </c>
      <c r="B30" s="13">
        <f>+Hoja2!H217</f>
        <v>0</v>
      </c>
      <c r="C30" s="16">
        <f>+Hoja2!G217</f>
        <v>35</v>
      </c>
      <c r="D30" s="32"/>
      <c r="E30" s="32"/>
      <c r="F30" s="32"/>
      <c r="G30" s="32"/>
      <c r="H30" s="32"/>
    </row>
    <row r="31" spans="1:8" ht="13.5" thickBot="1" x14ac:dyDescent="0.25">
      <c r="A31" s="20" t="s">
        <v>217</v>
      </c>
      <c r="B31" s="13">
        <f>+Hoja2!H227</f>
        <v>0</v>
      </c>
      <c r="C31" s="16">
        <f>+Hoja2!G227</f>
        <v>16</v>
      </c>
      <c r="D31" s="32"/>
      <c r="E31" s="32"/>
      <c r="F31" s="32"/>
      <c r="G31" s="32"/>
      <c r="H31" s="32"/>
    </row>
    <row r="32" spans="1:8" x14ac:dyDescent="0.2">
      <c r="A32" s="350" t="s">
        <v>36</v>
      </c>
      <c r="B32" s="48">
        <f>SUM(B27:B31)</f>
        <v>0</v>
      </c>
      <c r="C32" s="49">
        <f>SUM(C27:C31)</f>
        <v>249</v>
      </c>
      <c r="D32" s="32"/>
      <c r="E32" s="32"/>
      <c r="F32" s="32"/>
      <c r="G32" s="32"/>
      <c r="H32" s="32"/>
    </row>
    <row r="33" spans="1:8" ht="13.5" thickBot="1" x14ac:dyDescent="0.25">
      <c r="A33" s="351"/>
      <c r="B33" s="50">
        <f>+B32*C33/C32</f>
        <v>0</v>
      </c>
      <c r="C33" s="51">
        <v>100</v>
      </c>
      <c r="D33" s="32"/>
      <c r="E33" s="32"/>
      <c r="F33" s="32"/>
      <c r="G33" s="32"/>
      <c r="H33" s="32"/>
    </row>
    <row r="34" spans="1:8" x14ac:dyDescent="0.2">
      <c r="B34" s="1"/>
      <c r="C34" s="1"/>
      <c r="D34" s="32"/>
      <c r="E34" s="32"/>
      <c r="F34" s="32"/>
      <c r="G34" s="32"/>
      <c r="H34" s="32"/>
    </row>
    <row r="35" spans="1:8" ht="13.5" thickBot="1" x14ac:dyDescent="0.25">
      <c r="B35" s="1"/>
      <c r="C35" s="1"/>
      <c r="D35" s="32"/>
      <c r="E35" s="32"/>
      <c r="F35" s="32"/>
      <c r="G35" s="32"/>
      <c r="H35" s="32"/>
    </row>
    <row r="36" spans="1:8" ht="13.5" thickBot="1" x14ac:dyDescent="0.25">
      <c r="A36" s="347" t="s">
        <v>22</v>
      </c>
      <c r="B36" s="348"/>
      <c r="C36" s="349"/>
      <c r="D36" s="32"/>
      <c r="E36" s="32"/>
      <c r="F36" s="32"/>
      <c r="G36" s="32"/>
      <c r="H36" s="32"/>
    </row>
    <row r="37" spans="1:8" x14ac:dyDescent="0.2">
      <c r="A37" s="29" t="s">
        <v>218</v>
      </c>
      <c r="B37" s="30">
        <f>+Hoja2!H241</f>
        <v>0</v>
      </c>
      <c r="C37" s="31">
        <f>Hoja2!G142</f>
        <v>4</v>
      </c>
      <c r="D37" s="32"/>
      <c r="E37" s="32"/>
      <c r="F37" s="32"/>
      <c r="G37" s="32"/>
      <c r="H37" s="32"/>
    </row>
    <row r="38" spans="1:8" x14ac:dyDescent="0.2">
      <c r="A38" s="20" t="s">
        <v>219</v>
      </c>
      <c r="B38" s="13">
        <f>+Hoja2!H252</f>
        <v>0</v>
      </c>
      <c r="C38" s="16">
        <f>+Hoja2!G252</f>
        <v>17</v>
      </c>
      <c r="D38" s="32"/>
      <c r="E38" s="32"/>
      <c r="F38" s="32"/>
      <c r="G38" s="32"/>
      <c r="H38" s="32"/>
    </row>
    <row r="39" spans="1:8" x14ac:dyDescent="0.2">
      <c r="A39" s="20" t="s">
        <v>220</v>
      </c>
      <c r="B39" s="13">
        <f>+Hoja2!H274</f>
        <v>0</v>
      </c>
      <c r="C39" s="16">
        <f>+Hoja2!G274</f>
        <v>26</v>
      </c>
      <c r="D39" s="32"/>
      <c r="E39" s="32"/>
      <c r="F39" s="32"/>
      <c r="G39" s="32"/>
      <c r="H39" s="32"/>
    </row>
    <row r="40" spans="1:8" ht="13.5" thickBot="1" x14ac:dyDescent="0.25">
      <c r="A40" s="20" t="s">
        <v>221</v>
      </c>
      <c r="B40" s="13">
        <f>+Hoja2!H287</f>
        <v>0</v>
      </c>
      <c r="C40" s="16">
        <f>+Hoja2!G287</f>
        <v>14</v>
      </c>
      <c r="D40" s="32"/>
      <c r="E40" s="32"/>
      <c r="F40" s="32"/>
      <c r="G40" s="32"/>
      <c r="H40" s="32"/>
    </row>
    <row r="41" spans="1:8" s="23" customFormat="1" x14ac:dyDescent="0.2">
      <c r="A41" s="342" t="s">
        <v>36</v>
      </c>
      <c r="B41" s="53">
        <f>SUM(B37:B40)</f>
        <v>0</v>
      </c>
      <c r="C41" s="54">
        <f>SUM(C37:C40)</f>
        <v>61</v>
      </c>
      <c r="D41" s="44"/>
      <c r="E41" s="44"/>
      <c r="F41" s="44"/>
      <c r="G41" s="44"/>
      <c r="H41" s="44"/>
    </row>
    <row r="42" spans="1:8" s="23" customFormat="1" ht="13.5" thickBot="1" x14ac:dyDescent="0.25">
      <c r="A42" s="343"/>
      <c r="B42" s="45">
        <f>+B41*C42/C41</f>
        <v>0</v>
      </c>
      <c r="C42" s="46">
        <v>100</v>
      </c>
      <c r="D42" s="44"/>
      <c r="E42" s="44"/>
      <c r="F42" s="44"/>
      <c r="G42" s="44"/>
      <c r="H42" s="44"/>
    </row>
    <row r="43" spans="1:8" x14ac:dyDescent="0.2">
      <c r="A43" s="23"/>
      <c r="B43" s="52"/>
      <c r="C43" s="52"/>
      <c r="D43" s="1"/>
      <c r="E43" s="1"/>
      <c r="F43" s="1"/>
      <c r="G43" s="1"/>
      <c r="H43" s="1"/>
    </row>
    <row r="44" spans="1:8" x14ac:dyDescent="0.2">
      <c r="D44" s="1"/>
      <c r="E44" s="1"/>
      <c r="F44" s="1"/>
      <c r="G44" s="1"/>
      <c r="H44" s="1"/>
    </row>
    <row r="45" spans="1:8" x14ac:dyDescent="0.2">
      <c r="D45" s="23"/>
      <c r="E45" s="23"/>
      <c r="F45" s="23"/>
      <c r="G45" s="23"/>
      <c r="H45" s="23"/>
    </row>
    <row r="46" spans="1:8" x14ac:dyDescent="0.2">
      <c r="A46" s="38" t="s">
        <v>6</v>
      </c>
      <c r="B46" s="28">
        <f>+B23</f>
        <v>0</v>
      </c>
      <c r="C46" s="28">
        <f>+C23</f>
        <v>100</v>
      </c>
      <c r="D46" s="32"/>
      <c r="E46" s="32"/>
      <c r="F46" s="32"/>
      <c r="G46" s="32"/>
      <c r="H46" s="32"/>
    </row>
    <row r="47" spans="1:8" x14ac:dyDescent="0.2">
      <c r="A47" s="38" t="s">
        <v>15</v>
      </c>
      <c r="B47" s="28">
        <f>+B33</f>
        <v>0</v>
      </c>
      <c r="C47" s="28">
        <f>+C33</f>
        <v>100</v>
      </c>
      <c r="D47" s="32"/>
      <c r="E47" s="32"/>
      <c r="F47" s="32"/>
      <c r="G47" s="32"/>
      <c r="H47" s="32"/>
    </row>
    <row r="48" spans="1:8" x14ac:dyDescent="0.2">
      <c r="A48" s="38" t="s">
        <v>22</v>
      </c>
      <c r="B48" s="28">
        <f>+B42</f>
        <v>0</v>
      </c>
      <c r="C48" s="28">
        <f>+C42</f>
        <v>100</v>
      </c>
      <c r="D48" s="32"/>
      <c r="E48" s="32"/>
      <c r="F48" s="32"/>
      <c r="G48" s="32"/>
      <c r="H48" s="32"/>
    </row>
    <row r="49" spans="1:8" x14ac:dyDescent="0.2">
      <c r="A49" s="39" t="s">
        <v>36</v>
      </c>
      <c r="B49" s="28">
        <f>(+B46+B47+B48)/3</f>
        <v>0</v>
      </c>
      <c r="C49" s="28">
        <f>(+C46+C47+C48)/3</f>
        <v>100</v>
      </c>
      <c r="D49" s="32"/>
      <c r="E49" s="32"/>
      <c r="F49" s="32"/>
      <c r="G49" s="32"/>
      <c r="H49" s="32"/>
    </row>
    <row r="50" spans="1:8" x14ac:dyDescent="0.2">
      <c r="D50" s="32"/>
      <c r="E50" s="32"/>
      <c r="F50" s="32"/>
      <c r="G50" s="32"/>
      <c r="H50" s="32"/>
    </row>
    <row r="51" spans="1:8" x14ac:dyDescent="0.2">
      <c r="D51" s="32"/>
      <c r="E51" s="32"/>
      <c r="F51" s="32"/>
      <c r="G51" s="32"/>
      <c r="H51" s="32"/>
    </row>
    <row r="52" spans="1:8" x14ac:dyDescent="0.2">
      <c r="D52" s="32"/>
      <c r="E52" s="32"/>
      <c r="F52" s="32"/>
      <c r="G52" s="32"/>
      <c r="H52" s="32"/>
    </row>
    <row r="53" spans="1:8" x14ac:dyDescent="0.2">
      <c r="D53" s="32"/>
      <c r="E53" s="32"/>
      <c r="F53" s="32"/>
      <c r="G53" s="32"/>
      <c r="H53" s="32"/>
    </row>
    <row r="54" spans="1:8" x14ac:dyDescent="0.2">
      <c r="B54" s="6"/>
      <c r="C54" s="6"/>
    </row>
    <row r="55" spans="1:8" s="23" customFormat="1" ht="12.75" customHeight="1" x14ac:dyDescent="0.2">
      <c r="A55" s="7" t="s">
        <v>44</v>
      </c>
      <c r="B55" s="7" t="s">
        <v>48</v>
      </c>
      <c r="C55" s="6"/>
    </row>
    <row r="56" spans="1:8" s="23" customFormat="1" ht="12.75" customHeight="1" x14ac:dyDescent="0.2">
      <c r="A56" s="7" t="s">
        <v>45</v>
      </c>
      <c r="B56" s="7" t="s">
        <v>49</v>
      </c>
      <c r="C56" s="6"/>
    </row>
    <row r="57" spans="1:8" s="23" customFormat="1" ht="12.75" customHeight="1" x14ac:dyDescent="0.2">
      <c r="A57" s="7" t="s">
        <v>46</v>
      </c>
      <c r="B57" s="7" t="s">
        <v>50</v>
      </c>
      <c r="C57" s="6"/>
    </row>
    <row r="58" spans="1:8" x14ac:dyDescent="0.2">
      <c r="A58" s="7" t="s">
        <v>47</v>
      </c>
      <c r="B58" s="7" t="s">
        <v>51</v>
      </c>
      <c r="C58" s="6"/>
    </row>
    <row r="59" spans="1:8" x14ac:dyDescent="0.2">
      <c r="B59" s="6"/>
      <c r="C59" s="6"/>
    </row>
    <row r="60" spans="1:8" x14ac:dyDescent="0.2">
      <c r="B60" s="6"/>
      <c r="C60" s="6"/>
    </row>
    <row r="61" spans="1:8" x14ac:dyDescent="0.2">
      <c r="B61" s="6"/>
      <c r="C61" s="6"/>
    </row>
    <row r="62" spans="1:8" x14ac:dyDescent="0.2">
      <c r="A62" s="25" t="s">
        <v>42</v>
      </c>
      <c r="B62" s="6"/>
      <c r="C62" s="6"/>
    </row>
    <row r="63" spans="1:8" x14ac:dyDescent="0.2">
      <c r="B63" s="6"/>
      <c r="C63" s="6"/>
    </row>
    <row r="64" spans="1:8" x14ac:dyDescent="0.2">
      <c r="B64" s="6"/>
      <c r="C64" s="6"/>
    </row>
    <row r="65" spans="1:7" x14ac:dyDescent="0.2">
      <c r="B65" s="6"/>
      <c r="C65" s="6"/>
    </row>
    <row r="66" spans="1:7" x14ac:dyDescent="0.2">
      <c r="B66" s="6"/>
      <c r="C66" s="6"/>
    </row>
    <row r="67" spans="1:7" x14ac:dyDescent="0.2">
      <c r="B67" s="6"/>
      <c r="C67" s="6"/>
    </row>
    <row r="68" spans="1:7" x14ac:dyDescent="0.2">
      <c r="B68" s="6"/>
      <c r="C68" s="6"/>
      <c r="D68" s="6"/>
      <c r="E68" s="6"/>
      <c r="F68" s="6"/>
      <c r="G68" s="6"/>
    </row>
    <row r="69" spans="1:7" x14ac:dyDescent="0.2">
      <c r="B69" s="6"/>
      <c r="C69" s="6"/>
      <c r="D69" s="6"/>
      <c r="E69" s="6"/>
      <c r="F69" s="6"/>
      <c r="G69" s="6"/>
    </row>
    <row r="70" spans="1:7" x14ac:dyDescent="0.2">
      <c r="B70" s="6"/>
      <c r="C70" s="6"/>
      <c r="D70" s="6"/>
      <c r="E70" s="6"/>
      <c r="F70" s="6"/>
      <c r="G70" s="6"/>
    </row>
    <row r="71" spans="1:7" x14ac:dyDescent="0.2">
      <c r="A71" s="3"/>
      <c r="B71" s="6"/>
      <c r="C71" s="6"/>
      <c r="D71" s="6"/>
      <c r="E71" s="6"/>
      <c r="F71" s="6"/>
      <c r="G71" s="6"/>
    </row>
    <row r="72" spans="1:7" x14ac:dyDescent="0.2">
      <c r="A72" s="4"/>
      <c r="B72" s="6"/>
      <c r="C72" s="6"/>
      <c r="D72" s="6"/>
      <c r="E72" s="6"/>
      <c r="F72" s="6"/>
      <c r="G72" s="6"/>
    </row>
    <row r="73" spans="1:7" x14ac:dyDescent="0.2">
      <c r="B73" s="6"/>
      <c r="C73" s="6"/>
      <c r="D73" s="6"/>
      <c r="E73" s="6"/>
      <c r="F73" s="6"/>
      <c r="G73" s="6"/>
    </row>
    <row r="74" spans="1:7" x14ac:dyDescent="0.2">
      <c r="B74" s="6"/>
      <c r="C74" s="6"/>
      <c r="D74" s="6"/>
      <c r="E74" s="6"/>
      <c r="F74" s="6"/>
      <c r="G74" s="6"/>
    </row>
    <row r="75" spans="1:7" x14ac:dyDescent="0.2">
      <c r="B75" s="6"/>
      <c r="C75" s="6"/>
      <c r="D75" s="6"/>
      <c r="E75" s="6"/>
      <c r="F75" s="6"/>
      <c r="G75" s="6"/>
    </row>
    <row r="76" spans="1:7" x14ac:dyDescent="0.2">
      <c r="B76" s="6"/>
      <c r="C76" s="6"/>
      <c r="D76" s="6"/>
      <c r="E76" s="6"/>
      <c r="F76" s="6"/>
      <c r="G76" s="6"/>
    </row>
    <row r="77" spans="1:7" x14ac:dyDescent="0.2">
      <c r="B77" s="6"/>
      <c r="C77" s="6"/>
      <c r="D77" s="6"/>
      <c r="E77" s="6"/>
      <c r="F77" s="6"/>
      <c r="G77" s="6"/>
    </row>
    <row r="78" spans="1:7" x14ac:dyDescent="0.2">
      <c r="B78" s="6"/>
      <c r="C78" s="6"/>
      <c r="D78" s="6"/>
      <c r="E78" s="6"/>
      <c r="F78" s="6"/>
      <c r="G78" s="6"/>
    </row>
    <row r="79" spans="1:7" x14ac:dyDescent="0.2">
      <c r="B79" s="6"/>
      <c r="C79" s="6"/>
      <c r="D79" s="6"/>
      <c r="E79" s="6"/>
      <c r="F79" s="6"/>
      <c r="G79" s="6"/>
    </row>
    <row r="80" spans="1:7" x14ac:dyDescent="0.2">
      <c r="B80" s="6"/>
      <c r="C80" s="6"/>
      <c r="D80" s="6"/>
      <c r="E80" s="6"/>
      <c r="F80" s="6"/>
      <c r="G80" s="6"/>
    </row>
    <row r="81" spans="2:7" x14ac:dyDescent="0.2">
      <c r="B81" s="6"/>
      <c r="C81" s="6"/>
      <c r="D81" s="6"/>
      <c r="E81" s="6"/>
      <c r="F81" s="6"/>
      <c r="G81" s="6"/>
    </row>
    <row r="82" spans="2:7" x14ac:dyDescent="0.2">
      <c r="B82" s="6"/>
      <c r="C82" s="6"/>
      <c r="D82" s="6"/>
      <c r="E82" s="6"/>
      <c r="F82" s="6"/>
      <c r="G82" s="6"/>
    </row>
    <row r="83" spans="2:7" x14ac:dyDescent="0.2">
      <c r="B83" s="6"/>
      <c r="C83" s="6"/>
      <c r="D83" s="6"/>
      <c r="E83" s="6"/>
      <c r="F83" s="6"/>
      <c r="G83" s="6"/>
    </row>
    <row r="84" spans="2:7" x14ac:dyDescent="0.2">
      <c r="B84" s="6"/>
      <c r="C84" s="6"/>
      <c r="D84" s="6"/>
      <c r="E84" s="6"/>
      <c r="F84" s="6"/>
      <c r="G84" s="6"/>
    </row>
    <row r="85" spans="2:7" x14ac:dyDescent="0.2">
      <c r="B85" s="6"/>
      <c r="C85" s="6"/>
      <c r="D85" s="6"/>
      <c r="E85" s="6"/>
      <c r="F85" s="6"/>
      <c r="G85" s="6"/>
    </row>
    <row r="86" spans="2:7" x14ac:dyDescent="0.2">
      <c r="B86" s="6"/>
      <c r="C86" s="6"/>
      <c r="D86" s="6"/>
      <c r="E86" s="6"/>
      <c r="F86" s="6"/>
      <c r="G86" s="6"/>
    </row>
    <row r="87" spans="2:7" x14ac:dyDescent="0.2">
      <c r="B87" s="6"/>
      <c r="C87" s="6"/>
      <c r="D87" s="6"/>
      <c r="E87" s="6"/>
      <c r="F87" s="6"/>
      <c r="G87" s="6"/>
    </row>
    <row r="88" spans="2:7" x14ac:dyDescent="0.2">
      <c r="B88" s="6"/>
      <c r="C88" s="6"/>
      <c r="D88" s="6"/>
      <c r="E88" s="6"/>
      <c r="F88" s="6"/>
      <c r="G88" s="6"/>
    </row>
    <row r="89" spans="2:7" x14ac:dyDescent="0.2">
      <c r="B89" s="6"/>
      <c r="C89" s="6"/>
      <c r="D89" s="6"/>
      <c r="E89" s="6"/>
      <c r="F89" s="6"/>
      <c r="G89" s="6"/>
    </row>
    <row r="90" spans="2:7" x14ac:dyDescent="0.2">
      <c r="B90" s="6"/>
      <c r="C90" s="6"/>
      <c r="D90" s="6"/>
      <c r="E90" s="6"/>
      <c r="F90" s="6"/>
      <c r="G90" s="6"/>
    </row>
    <row r="91" spans="2:7" x14ac:dyDescent="0.2">
      <c r="D91" s="6"/>
      <c r="E91" s="6"/>
      <c r="F91" s="6"/>
      <c r="G91" s="6"/>
    </row>
    <row r="92" spans="2:7" x14ac:dyDescent="0.2">
      <c r="D92" s="6"/>
      <c r="E92" s="6"/>
      <c r="F92" s="6"/>
      <c r="G92" s="6"/>
    </row>
    <row r="93" spans="2:7" x14ac:dyDescent="0.2">
      <c r="D93" s="6"/>
      <c r="E93" s="6"/>
      <c r="F93" s="6"/>
      <c r="G93" s="6"/>
    </row>
    <row r="94" spans="2:7" x14ac:dyDescent="0.2">
      <c r="D94" s="6"/>
    </row>
    <row r="95" spans="2:7" x14ac:dyDescent="0.2">
      <c r="D95" s="6"/>
    </row>
    <row r="96" spans="2:7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</sheetData>
  <mergeCells count="7">
    <mergeCell ref="A1:D1"/>
    <mergeCell ref="A41:A42"/>
    <mergeCell ref="A16:C16"/>
    <mergeCell ref="A26:C26"/>
    <mergeCell ref="A36:C36"/>
    <mergeCell ref="A22:A23"/>
    <mergeCell ref="A32:A33"/>
  </mergeCells>
  <phoneticPr fontId="11" type="noConversion"/>
  <pageMargins left="0.48" right="0.75" top="0.39" bottom="1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resumen </vt:lpstr>
      <vt:lpstr>'resumen '!Área_de_impresión</vt:lpstr>
    </vt:vector>
  </TitlesOfParts>
  <Company>ISSFA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Sistemas</dc:creator>
  <cp:lastModifiedBy>diego_espinoza</cp:lastModifiedBy>
  <cp:lastPrinted>2018-07-05T14:46:36Z</cp:lastPrinted>
  <dcterms:created xsi:type="dcterms:W3CDTF">1998-08-20T21:46:09Z</dcterms:created>
  <dcterms:modified xsi:type="dcterms:W3CDTF">2023-03-23T20:01:55Z</dcterms:modified>
</cp:coreProperties>
</file>