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aria.Salazar\Desktop\PROCESOS_2022A\"/>
    </mc:Choice>
  </mc:AlternateContent>
  <xr:revisionPtr revIDLastSave="0" documentId="8_{7258794A-F60F-4AA2-970D-4F2315B1908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ertificación presupuestaria" sheetId="1" r:id="rId1"/>
    <sheet name="personal activo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9" i="2" l="1"/>
  <c r="Z39" i="2"/>
  <c r="W6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L39" i="2"/>
  <c r="AD60" i="2" l="1"/>
  <c r="AC10" i="2" l="1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8" i="2"/>
  <c r="AC29" i="2"/>
  <c r="AC30" i="2"/>
  <c r="AC31" i="2"/>
  <c r="AC32" i="2"/>
  <c r="AC33" i="2"/>
  <c r="AC34" i="2"/>
  <c r="AC35" i="2"/>
  <c r="AC36" i="2"/>
  <c r="AC37" i="2"/>
  <c r="AC38" i="2"/>
  <c r="Z41" i="2"/>
  <c r="AA41" i="2"/>
  <c r="Z42" i="2"/>
  <c r="AA42" i="2"/>
  <c r="Z43" i="2"/>
  <c r="AA43" i="2"/>
  <c r="Z44" i="2"/>
  <c r="AA44" i="2"/>
  <c r="Z45" i="2"/>
  <c r="AA45" i="2"/>
  <c r="Z46" i="2"/>
  <c r="AA46" i="2"/>
  <c r="Z47" i="2"/>
  <c r="AA47" i="2"/>
  <c r="Z48" i="2"/>
  <c r="AA48" i="2"/>
  <c r="Z49" i="2"/>
  <c r="AA49" i="2"/>
  <c r="Z50" i="2"/>
  <c r="AA50" i="2"/>
  <c r="Z51" i="2"/>
  <c r="AA51" i="2"/>
  <c r="Z52" i="2"/>
  <c r="AA52" i="2"/>
  <c r="Z53" i="2"/>
  <c r="AA53" i="2"/>
  <c r="Z54" i="2"/>
  <c r="AA54" i="2"/>
  <c r="AB54" i="2" l="1"/>
  <c r="AB52" i="2"/>
  <c r="AB50" i="2"/>
  <c r="AB48" i="2"/>
  <c r="AB46" i="2"/>
  <c r="AB44" i="2"/>
  <c r="AB42" i="2"/>
  <c r="AB53" i="2"/>
  <c r="AB51" i="2"/>
  <c r="AB49" i="2"/>
  <c r="AB47" i="2"/>
  <c r="AB45" i="2"/>
  <c r="AB43" i="2"/>
  <c r="AB41" i="2"/>
  <c r="G79" i="1"/>
  <c r="G78" i="1"/>
  <c r="G77" i="1"/>
  <c r="E49" i="1"/>
  <c r="E19" i="1"/>
  <c r="AE45" i="2" l="1"/>
  <c r="AF45" i="2"/>
  <c r="AE53" i="2"/>
  <c r="AF53" i="2"/>
  <c r="AE46" i="2"/>
  <c r="AF46" i="2"/>
  <c r="AE54" i="2"/>
  <c r="AF54" i="2"/>
  <c r="AF47" i="2"/>
  <c r="AE47" i="2"/>
  <c r="AG47" i="2" s="1"/>
  <c r="AE48" i="2"/>
  <c r="AF48" i="2"/>
  <c r="AE41" i="2"/>
  <c r="AF41" i="2"/>
  <c r="AF49" i="2"/>
  <c r="AE49" i="2"/>
  <c r="AE42" i="2"/>
  <c r="AF42" i="2"/>
  <c r="AE50" i="2"/>
  <c r="AG50" i="2" s="1"/>
  <c r="AF50" i="2"/>
  <c r="AE43" i="2"/>
  <c r="AF43" i="2"/>
  <c r="AE51" i="2"/>
  <c r="AF51" i="2"/>
  <c r="AE44" i="2"/>
  <c r="AF44" i="2"/>
  <c r="AE52" i="2"/>
  <c r="AF52" i="2"/>
  <c r="F79" i="1"/>
  <c r="H79" i="1" s="1"/>
  <c r="E79" i="1"/>
  <c r="E78" i="1"/>
  <c r="I49" i="1"/>
  <c r="I34" i="1"/>
  <c r="H34" i="1"/>
  <c r="E34" i="1"/>
  <c r="I19" i="1"/>
  <c r="H45" i="1"/>
  <c r="W39" i="2"/>
  <c r="W61" i="2" s="1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8" i="2"/>
  <c r="AA29" i="2"/>
  <c r="AA30" i="2"/>
  <c r="AA31" i="2"/>
  <c r="AA32" i="2"/>
  <c r="AA33" i="2"/>
  <c r="AA34" i="2"/>
  <c r="AA35" i="2"/>
  <c r="AA36" i="2"/>
  <c r="AA37" i="2"/>
  <c r="AA38" i="2"/>
  <c r="AA9" i="2"/>
  <c r="N40" i="2"/>
  <c r="N27" i="2"/>
  <c r="X44" i="2"/>
  <c r="X60" i="2" s="1"/>
  <c r="Y44" i="2"/>
  <c r="Y60" i="2" s="1"/>
  <c r="Y61" i="2" s="1"/>
  <c r="Z40" i="2"/>
  <c r="Z60" i="2" s="1"/>
  <c r="Z61" i="2" s="1"/>
  <c r="X10" i="2"/>
  <c r="AB10" i="2" s="1"/>
  <c r="X11" i="2"/>
  <c r="AB11" i="2" s="1"/>
  <c r="X12" i="2"/>
  <c r="X13" i="2"/>
  <c r="X14" i="2"/>
  <c r="AB14" i="2" s="1"/>
  <c r="X15" i="2"/>
  <c r="AB15" i="2" s="1"/>
  <c r="X16" i="2"/>
  <c r="X17" i="2"/>
  <c r="X18" i="2"/>
  <c r="AB18" i="2" s="1"/>
  <c r="X19" i="2"/>
  <c r="AB19" i="2" s="1"/>
  <c r="X20" i="2"/>
  <c r="X21" i="2"/>
  <c r="X22" i="2"/>
  <c r="AB22" i="2" s="1"/>
  <c r="X23" i="2"/>
  <c r="AB23" i="2" s="1"/>
  <c r="X24" i="2"/>
  <c r="X25" i="2"/>
  <c r="X26" i="2"/>
  <c r="AB26" i="2" s="1"/>
  <c r="X27" i="2"/>
  <c r="X28" i="2"/>
  <c r="X29" i="2"/>
  <c r="X30" i="2"/>
  <c r="X31" i="2"/>
  <c r="X32" i="2"/>
  <c r="X33" i="2"/>
  <c r="X34" i="2"/>
  <c r="X35" i="2"/>
  <c r="X36" i="2"/>
  <c r="X37" i="2"/>
  <c r="X38" i="2"/>
  <c r="AC9" i="2"/>
  <c r="X9" i="2"/>
  <c r="AG48" i="2" l="1"/>
  <c r="AG45" i="2"/>
  <c r="AG49" i="2"/>
  <c r="AB38" i="2"/>
  <c r="AF38" i="2" s="1"/>
  <c r="AB34" i="2"/>
  <c r="AE34" i="2" s="1"/>
  <c r="AB30" i="2"/>
  <c r="AF30" i="2" s="1"/>
  <c r="AB25" i="2"/>
  <c r="AF25" i="2" s="1"/>
  <c r="AB21" i="2"/>
  <c r="AE21" i="2" s="1"/>
  <c r="AB17" i="2"/>
  <c r="AE17" i="2" s="1"/>
  <c r="AB13" i="2"/>
  <c r="AE13" i="2" s="1"/>
  <c r="AB36" i="2"/>
  <c r="AE36" i="2" s="1"/>
  <c r="AB32" i="2"/>
  <c r="AB28" i="2"/>
  <c r="AF28" i="2" s="1"/>
  <c r="AB24" i="2"/>
  <c r="AF24" i="2" s="1"/>
  <c r="AB20" i="2"/>
  <c r="AB16" i="2"/>
  <c r="AB12" i="2"/>
  <c r="AG52" i="2"/>
  <c r="AG51" i="2"/>
  <c r="AG43" i="2"/>
  <c r="AG42" i="2"/>
  <c r="AG41" i="2"/>
  <c r="AG53" i="2"/>
  <c r="AA40" i="2"/>
  <c r="AA60" i="2" s="1"/>
  <c r="AC40" i="2"/>
  <c r="AC60" i="2" s="1"/>
  <c r="AA27" i="2"/>
  <c r="AB27" i="2" s="1"/>
  <c r="AC27" i="2"/>
  <c r="AC39" i="2" s="1"/>
  <c r="AF32" i="2"/>
  <c r="AE32" i="2"/>
  <c r="AG32" i="2" s="1"/>
  <c r="AE24" i="2"/>
  <c r="AE16" i="2"/>
  <c r="AF16" i="2"/>
  <c r="AB35" i="2"/>
  <c r="AB31" i="2"/>
  <c r="AE23" i="2"/>
  <c r="AF23" i="2"/>
  <c r="AE19" i="2"/>
  <c r="AF19" i="2"/>
  <c r="AE15" i="2"/>
  <c r="AF15" i="2"/>
  <c r="AE11" i="2"/>
  <c r="AF11" i="2"/>
  <c r="AG44" i="2"/>
  <c r="AG46" i="2"/>
  <c r="AF36" i="2"/>
  <c r="AE20" i="2"/>
  <c r="AF20" i="2"/>
  <c r="AE38" i="2"/>
  <c r="AE30" i="2"/>
  <c r="AE26" i="2"/>
  <c r="AF26" i="2"/>
  <c r="AF22" i="2"/>
  <c r="AE22" i="2"/>
  <c r="AE18" i="2"/>
  <c r="AF18" i="2"/>
  <c r="AF14" i="2"/>
  <c r="AE14" i="2"/>
  <c r="AE10" i="2"/>
  <c r="AF10" i="2"/>
  <c r="X39" i="2"/>
  <c r="X61" i="2" s="1"/>
  <c r="AB37" i="2"/>
  <c r="AB33" i="2"/>
  <c r="AB29" i="2"/>
  <c r="AE25" i="2"/>
  <c r="AF21" i="2"/>
  <c r="E77" i="1"/>
  <c r="AB9" i="2"/>
  <c r="AF13" i="2" l="1"/>
  <c r="AG23" i="2"/>
  <c r="AE28" i="2"/>
  <c r="AG21" i="2"/>
  <c r="AG38" i="2"/>
  <c r="AG36" i="2"/>
  <c r="AG15" i="2"/>
  <c r="AG28" i="2"/>
  <c r="AF34" i="2"/>
  <c r="AG34" i="2" s="1"/>
  <c r="AF12" i="2"/>
  <c r="AF17" i="2"/>
  <c r="AG18" i="2"/>
  <c r="AG26" i="2"/>
  <c r="AG20" i="2"/>
  <c r="AE12" i="2"/>
  <c r="AG14" i="2"/>
  <c r="AG22" i="2"/>
  <c r="AG24" i="2"/>
  <c r="AB40" i="2"/>
  <c r="AB60" i="2" s="1"/>
  <c r="AC61" i="2"/>
  <c r="AG16" i="2"/>
  <c r="AA39" i="2"/>
  <c r="AB39" i="2"/>
  <c r="AB61" i="2" s="1"/>
  <c r="AG25" i="2"/>
  <c r="AG13" i="2"/>
  <c r="AG30" i="2"/>
  <c r="AG17" i="2"/>
  <c r="AG10" i="2"/>
  <c r="AG11" i="2"/>
  <c r="AE29" i="2"/>
  <c r="AF29" i="2"/>
  <c r="AE33" i="2"/>
  <c r="AF33" i="2"/>
  <c r="AG19" i="2"/>
  <c r="AE27" i="2"/>
  <c r="AF27" i="2"/>
  <c r="AE37" i="2"/>
  <c r="AF37" i="2"/>
  <c r="AE31" i="2"/>
  <c r="AF31" i="2"/>
  <c r="AE35" i="2"/>
  <c r="AF35" i="2"/>
  <c r="H26" i="1"/>
  <c r="F81" i="1" s="1"/>
  <c r="H81" i="1" s="1"/>
  <c r="AD61" i="2"/>
  <c r="F19" i="1"/>
  <c r="H19" i="1" s="1"/>
  <c r="F49" i="1"/>
  <c r="H49" i="1" s="1"/>
  <c r="H25" i="1"/>
  <c r="F80" i="1" s="1"/>
  <c r="H24" i="1"/>
  <c r="F77" i="1" s="1"/>
  <c r="AE9" i="2"/>
  <c r="AF9" i="2"/>
  <c r="AG12" i="2" l="1"/>
  <c r="AG29" i="2"/>
  <c r="AG35" i="2"/>
  <c r="AG33" i="2"/>
  <c r="AF39" i="2"/>
  <c r="H28" i="1" s="1"/>
  <c r="AE40" i="2"/>
  <c r="AE60" i="2" s="1"/>
  <c r="AF40" i="2"/>
  <c r="AF60" i="2" s="1"/>
  <c r="AG31" i="2"/>
  <c r="AG27" i="2"/>
  <c r="AA61" i="2"/>
  <c r="H29" i="1"/>
  <c r="AG37" i="2"/>
  <c r="AE39" i="2"/>
  <c r="G85" i="1"/>
  <c r="H89" i="1" s="1"/>
  <c r="H80" i="1"/>
  <c r="AG9" i="2"/>
  <c r="H77" i="1"/>
  <c r="F78" i="1"/>
  <c r="H78" i="1" s="1"/>
  <c r="AF61" i="2" l="1"/>
  <c r="AE61" i="2"/>
  <c r="AG40" i="2"/>
  <c r="AG60" i="2" s="1"/>
  <c r="AG39" i="2"/>
  <c r="H84" i="1"/>
  <c r="H61" i="1"/>
  <c r="F83" i="1"/>
  <c r="H83" i="1" s="1"/>
  <c r="H27" i="1"/>
  <c r="AG61" i="2" l="1"/>
  <c r="H30" i="1"/>
  <c r="F82" i="1"/>
  <c r="F85" i="1" s="1"/>
  <c r="H90" i="1" s="1"/>
  <c r="H91" i="1" s="1"/>
  <c r="H82" i="1" l="1"/>
  <c r="H85" i="1" s="1"/>
</calcChain>
</file>

<file path=xl/sharedStrings.xml><?xml version="1.0" encoding="utf-8"?>
<sst xmlns="http://schemas.openxmlformats.org/spreadsheetml/2006/main" count="432" uniqueCount="202">
  <si>
    <t>CERTIFICACIÓN DE DISPONIBILIDADES GRUPO REMUNERACIONES</t>
  </si>
  <si>
    <t>CORRESPONDE A LA ENTIDAD OPERATIVA DESCONCENTRADA</t>
  </si>
  <si>
    <t>PROVINCIA</t>
  </si>
  <si>
    <t>NACIONAL</t>
  </si>
  <si>
    <t>COORDINACIÓN ZONAL</t>
  </si>
  <si>
    <t>MATRIZ</t>
  </si>
  <si>
    <t>FECHA</t>
  </si>
  <si>
    <t>AL</t>
  </si>
  <si>
    <t>REGIÓN</t>
  </si>
  <si>
    <t>MESES PAGADOS</t>
  </si>
  <si>
    <t>MESES POR PROCESAR</t>
  </si>
  <si>
    <t>SALA.BASICO.SP</t>
  </si>
  <si>
    <t/>
  </si>
  <si>
    <t>SIERRA</t>
  </si>
  <si>
    <t>A)      REMUNERACIONES UNIFICADAS:</t>
  </si>
  <si>
    <t>CODIGO EOD</t>
  </si>
  <si>
    <t>ITEM</t>
  </si>
  <si>
    <t>CODIFICADO</t>
  </si>
  <si>
    <t>DEVENGADO</t>
  </si>
  <si>
    <t>MENSUAL</t>
  </si>
  <si>
    <t xml:space="preserve">REQ. PERIODO </t>
  </si>
  <si>
    <t>SALDO DISPONIBLE</t>
  </si>
  <si>
    <t>DIFERENCIA</t>
  </si>
  <si>
    <t>% EJECUCION</t>
  </si>
  <si>
    <t>NOMBRE_MODALIDAD_LABORAL</t>
  </si>
  <si>
    <t>CERTIFICACION FINANCIERA</t>
  </si>
  <si>
    <t>No funcionar</t>
  </si>
  <si>
    <t xml:space="preserve">PERIODO </t>
  </si>
  <si>
    <t>REQ. ANUAL</t>
  </si>
  <si>
    <t>F.F.</t>
  </si>
  <si>
    <t>NOMBRAMIENTO</t>
  </si>
  <si>
    <t>RMU</t>
  </si>
  <si>
    <t>DECIMOTERCER SUELDO</t>
  </si>
  <si>
    <t>DECIMOCUARTOSUELDO</t>
  </si>
  <si>
    <t>APORTE PATRONAL</t>
  </si>
  <si>
    <t>FONDOS DE RESERVA</t>
  </si>
  <si>
    <t>ADICIONALES</t>
  </si>
  <si>
    <t>TOTAL USD</t>
  </si>
  <si>
    <t>B)        SALARIOS  UNIFICADOS:</t>
  </si>
  <si>
    <t>CONTRATO  INDEFINIDO</t>
  </si>
  <si>
    <t>CONTRATO COLECTIVO</t>
  </si>
  <si>
    <t>C.1 )      SERVICIOS PERSONALES POR CONTRATO:</t>
  </si>
  <si>
    <t>CONTRATOS OCASIONALES LOSEP</t>
  </si>
  <si>
    <t>CONTRATOS OCASIONALES CÓDIGO DE TRABAJO</t>
  </si>
  <si>
    <t>C.2 )    PASANTES - POSTGRADISTAS- INTERNOS ROTATIVOS</t>
  </si>
  <si>
    <t>DENOMINACIÓN</t>
  </si>
  <si>
    <t>No. De Funcionarios</t>
  </si>
  <si>
    <t>No.MESES</t>
  </si>
  <si>
    <t xml:space="preserve">Valor Requerido </t>
  </si>
  <si>
    <t>TOTAL :</t>
  </si>
  <si>
    <t>A</t>
  </si>
  <si>
    <t>D) RESUMEN COMPARATIVO  DEL GRUPO DE GASTO 510000</t>
  </si>
  <si>
    <t>No funcionarios</t>
  </si>
  <si>
    <t>VALOR</t>
  </si>
  <si>
    <t>existentes</t>
  </si>
  <si>
    <t>REQUERIDO</t>
  </si>
  <si>
    <t>EN MAS O MENOS</t>
  </si>
  <si>
    <t>DECIMO TERCER SUELDO</t>
  </si>
  <si>
    <t>DECIMO CUARTOSUELDO</t>
  </si>
  <si>
    <t>ANALISIS DE LA REMUNERACION:</t>
  </si>
  <si>
    <t>SI</t>
  </si>
  <si>
    <t>POR LO EXPUESTO SEGÚN</t>
  </si>
  <si>
    <t>(+)DISPONIBLE</t>
  </si>
  <si>
    <t xml:space="preserve"> PROCEDE LA CONTRATACION DEL PERSONAL EN UN ADICIONAL TOTAL DE:</t>
  </si>
  <si>
    <t>(-)REQUERIMIENTO</t>
  </si>
  <si>
    <t>(=)SALDO</t>
  </si>
  <si>
    <t>ELABORADO POR</t>
  </si>
  <si>
    <t>REVISADO POR :</t>
  </si>
  <si>
    <t>APROBADO POR :</t>
  </si>
  <si>
    <t>CORTE AL</t>
  </si>
  <si>
    <t>326-9999</t>
  </si>
  <si>
    <t xml:space="preserve">INSTITUTO NACIONAL DE DONACION Y TRASPLANTES DE ORGANOS TEJIDOS Y CELULAS </t>
  </si>
  <si>
    <r>
      <rPr>
        <b/>
        <sz val="20"/>
        <color indexed="8"/>
        <rFont val="Bookman Old Style"/>
        <family val="1"/>
      </rPr>
      <t>ANEXO No. 2 COSTO NUEVOS INGRESOS</t>
    </r>
    <r>
      <rPr>
        <sz val="20"/>
        <color indexed="8"/>
        <rFont val="Bookman Old Style"/>
        <family val="1"/>
      </rPr>
      <t xml:space="preserve"> AL DISTRIBUTIVO</t>
    </r>
  </si>
  <si>
    <t>EOD:</t>
  </si>
  <si>
    <t>ZONA:</t>
  </si>
  <si>
    <t>REGION:</t>
  </si>
  <si>
    <t>SALARIO BÁSICO UNIFICADO:</t>
  </si>
  <si>
    <t>No.</t>
  </si>
  <si>
    <t>CLASE DE REGISTRO</t>
  </si>
  <si>
    <t>A QUIEN REEMPLAZA</t>
  </si>
  <si>
    <t>MEMORANDO DE AUTORIZACIÓN DE LA DNTH</t>
  </si>
  <si>
    <t>TIPO DE GASTO</t>
  </si>
  <si>
    <t>NOMBRE_NIVEL_OCUPACIONAL</t>
  </si>
  <si>
    <t>NOMBRE_REGIMEN_LABORAL</t>
  </si>
  <si>
    <t>IDENTIFICACION</t>
  </si>
  <si>
    <t>APELLIDOS_NOMBRES</t>
  </si>
  <si>
    <t>DENOMINACION / GRUPÓ OCUPACIONAL</t>
  </si>
  <si>
    <t>REMUNERACION_PUESTO</t>
  </si>
  <si>
    <t>FECHA_INICIO</t>
  </si>
  <si>
    <t xml:space="preserve">FECHA_FIN </t>
  </si>
  <si>
    <t>PROG</t>
  </si>
  <si>
    <t>ACT</t>
  </si>
  <si>
    <t>GG</t>
  </si>
  <si>
    <t>FTE</t>
  </si>
  <si>
    <t>No.FUNCIONARIOS</t>
  </si>
  <si>
    <t>Remuneraciones Unificadas_ 510105</t>
  </si>
  <si>
    <t>Salarios Unificados_510106</t>
  </si>
  <si>
    <t>Servicios Personales por Contrato_510510</t>
  </si>
  <si>
    <t>Decimotercer Sueldo_510203</t>
  </si>
  <si>
    <t>Decimocuarto Sueldo_510204</t>
  </si>
  <si>
    <t>Aporte Patronal_510601</t>
  </si>
  <si>
    <t>Fondo de Reserva_510602</t>
  </si>
  <si>
    <t>TOTAL GG 510000</t>
  </si>
  <si>
    <t xml:space="preserve">CORRIENTE </t>
  </si>
  <si>
    <t>1  NIVEL SUPERIOR</t>
  </si>
  <si>
    <t>1  SERVICIO CIVIL PUBLICO (LOSEP)</t>
  </si>
  <si>
    <t>DIRECTOR EJECUTIVO</t>
  </si>
  <si>
    <t>2  NIVEL SUPERIOR</t>
  </si>
  <si>
    <t>2  SERVICIO CIVIL PUBLICO (LOSEP)</t>
  </si>
  <si>
    <t>COORDINADOR GENERAL TECNICO</t>
  </si>
  <si>
    <t>3  NIVEL SUPERIOR</t>
  </si>
  <si>
    <t>3  SERVICIO CIVIL PUBLICO (LOSEP)</t>
  </si>
  <si>
    <t>COORDINADOR ZONAL</t>
  </si>
  <si>
    <t>4  NIVEL SUPERIOR</t>
  </si>
  <si>
    <t>4  SERVICIO CIVIL PUBLICO (LOSEP)</t>
  </si>
  <si>
    <t>5  NIVEL SUPERIOR</t>
  </si>
  <si>
    <t>5  SERVICIO CIVIL PUBLICO (LOSEP)</t>
  </si>
  <si>
    <t>6  NIVEL SUPERIOR</t>
  </si>
  <si>
    <t>6  SERVICIO CIVIL PUBLICO (LOSEP)</t>
  </si>
  <si>
    <t>DIRECTOR DE ADMINISTRACIÓN DEL TALENTO HUMANO</t>
  </si>
  <si>
    <t>7  NIVEL SUPERIOR</t>
  </si>
  <si>
    <t>7  SERVICIO CIVIL PUBLICO (LOSEP)</t>
  </si>
  <si>
    <t>DIRECTOR DE COMUNICACIÓN SOCIAL</t>
  </si>
  <si>
    <t>8  NIVEL SUPERIOR</t>
  </si>
  <si>
    <t>8  SERVICIO CIVIL PUBLICO (LOSEP)</t>
  </si>
  <si>
    <t>DIRECTOR ADMINISTRATIVO FINANCIERO</t>
  </si>
  <si>
    <t>9  NIVEL SUPERIOR</t>
  </si>
  <si>
    <t>9  SERVICIO CIVIL PUBLICO (LOSEP)</t>
  </si>
  <si>
    <t>DIRECTOR DE CONTROL Y CALIDAD PARA LA BIOSEGURIDAD</t>
  </si>
  <si>
    <t>10  NIVEL SUPERIOR</t>
  </si>
  <si>
    <t>10  SERVICIO CIVIL PUBLICO (LOSEP)</t>
  </si>
  <si>
    <t>DIRECTOR DE PARTICIPACION CIUDADANA</t>
  </si>
  <si>
    <t>11  NIVEL SUPERIOR</t>
  </si>
  <si>
    <t>11  SERVICIO CIVIL PUBLICO (LOSEP)</t>
  </si>
  <si>
    <t>DIRECTOR DE ASESORIA JURIDICA</t>
  </si>
  <si>
    <t>CONTRATOS OCASIONALES</t>
  </si>
  <si>
    <t>12  NIVEL SUPERIOR</t>
  </si>
  <si>
    <t>12  SERVICIO CIVIL PUBLICO (LOSEP)</t>
  </si>
  <si>
    <t>DIRECTOR GENERAL DE PLANIFICACION</t>
  </si>
  <si>
    <t>13  NIVEL SUPERIOR</t>
  </si>
  <si>
    <t>13  SERVICIO CIVIL PUBLICO (LOSEP)</t>
  </si>
  <si>
    <t>DIRECTOR DE LOGISTICA</t>
  </si>
  <si>
    <t>14  NIVEL SUPERIOR</t>
  </si>
  <si>
    <t>14  SERVICIO CIVIL PUBLICO (LOSEP)</t>
  </si>
  <si>
    <t>DIRECTOR TECNICO DE AREA</t>
  </si>
  <si>
    <t xml:space="preserve">TOTAL NUEVO REQUERIMEINTO </t>
  </si>
  <si>
    <t>ELABORADO POR:</t>
  </si>
  <si>
    <t xml:space="preserve">NIVEL OPERATIVO </t>
  </si>
  <si>
    <t>15  SERVICIO CIVIL PUBLICO (LOSEP)</t>
  </si>
  <si>
    <t>16  SERVICIO CIVIL PUBLICO (LOSEP)</t>
  </si>
  <si>
    <t>17  SERVICIO CIVIL PUBLICO (LOSEP)</t>
  </si>
  <si>
    <t>18  SERVICIO CIVIL PUBLICO (LOSEP)</t>
  </si>
  <si>
    <t>19  SERVICIO CIVIL PUBLICO (LOSEP)</t>
  </si>
  <si>
    <t>20  SERVICIO CIVIL PUBLICO (LOSEP)</t>
  </si>
  <si>
    <t>21  SERVICIO CIVIL PUBLICO (LOSEP)</t>
  </si>
  <si>
    <t>22  SERVICIO CIVIL PUBLICO (LOSEP)</t>
  </si>
  <si>
    <t>23  SERVICIO CIVIL PUBLICO (LOSEP)</t>
  </si>
  <si>
    <t>24  SERVICIO CIVIL PUBLICO (LOSEP)</t>
  </si>
  <si>
    <t>25  SERVICIO CIVIL PUBLICO (LOSEP)</t>
  </si>
  <si>
    <t>26  SERVICIO CIVIL PUBLICO (LOSEP)</t>
  </si>
  <si>
    <t>27  SERVICIO CIVIL PUBLICO (LOSEP)</t>
  </si>
  <si>
    <t>28  SERVICIO CIVIL PUBLICO (LOSEP)</t>
  </si>
  <si>
    <t>29  SERVICIO CIVIL PUBLICO (LOSEP)</t>
  </si>
  <si>
    <t>30  SERVICIO CIVIL PUBLICO (LOSEP)</t>
  </si>
  <si>
    <t>CONTRATO SERVICIO OCASIONAL</t>
  </si>
  <si>
    <t>31  SERVICIO CIVIL PUBLICO (LOSEP)</t>
  </si>
  <si>
    <t>32  SERVICIO CIVIL PUBLICO (LOSEP)</t>
  </si>
  <si>
    <t>33  SERVICIO CIVIL PUBLICO (LOSEP)</t>
  </si>
  <si>
    <t>34  SERVICIO CIVIL PUBLICO (LOSEP)</t>
  </si>
  <si>
    <t>35  SERVICIO CIVIL PUBLICO (LOSEP)</t>
  </si>
  <si>
    <t>36  SERVICIO CIVIL PUBLICO (LOSEP)</t>
  </si>
  <si>
    <t>Encargos</t>
  </si>
  <si>
    <t>RMU ENCARGOS</t>
  </si>
  <si>
    <t>DIFERENCIA ENCARGOS</t>
  </si>
  <si>
    <t>TOTAL RMU +ENCARGOS</t>
  </si>
  <si>
    <t>SALARIOS UNIFICADOS</t>
  </si>
  <si>
    <t>NUEVO INGRESO</t>
  </si>
  <si>
    <t xml:space="preserve">CONTRATO OCASIONAL </t>
  </si>
  <si>
    <t>37  SERVICIO CIVIL PUBLICO (LOSEP)</t>
  </si>
  <si>
    <t>38  SERVICIO CIVIL PUBLICO (LOSEP)</t>
  </si>
  <si>
    <t>39  SERVICIO CIVIL PUBLICO (LOSEP)</t>
  </si>
  <si>
    <t>40  SERVICIO CIVIL PUBLICO (LOSEP)</t>
  </si>
  <si>
    <t>41  SERVICIO CIVIL PUBLICO (LOSEP)</t>
  </si>
  <si>
    <t>42  SERVICIO CIVIL PUBLICO (LOSEP)</t>
  </si>
  <si>
    <t>43  SERVICIO CIVIL PUBLICO (LOSEP)</t>
  </si>
  <si>
    <t>44  SERVICIO CIVIL PUBLICO (LOSEP)</t>
  </si>
  <si>
    <t>45  SERVICIO CIVIL PUBLICO (LOSEP)</t>
  </si>
  <si>
    <t>INDOT - PLANTA CENTRAL</t>
  </si>
  <si>
    <t>MESES</t>
  </si>
  <si>
    <t>INSITUTO NACIONAL DE DONACIÓN Y TRASPLANTE DE ÓRGANOS TEJIDOS Y CÉLULAS</t>
  </si>
  <si>
    <t>JEFE ADMINISTRATIVO FINANCIERO</t>
  </si>
  <si>
    <t xml:space="preserve">DIRECTOR ADMINISTRATIVO FINANCIERO </t>
  </si>
  <si>
    <t>ANALISTA</t>
  </si>
  <si>
    <t>MEMORANDO DE TH NRO…..</t>
  </si>
  <si>
    <t xml:space="preserve"> RESUMEN PRESUPUESTO Y PERSONAL EXISTENTE</t>
  </si>
  <si>
    <t>CERTIFICACIÓN PRESUPUESTARIA DE REMUNERACIONES</t>
  </si>
  <si>
    <r>
      <t xml:space="preserve">CÓDIGO: </t>
    </r>
    <r>
      <rPr>
        <sz val="10"/>
        <color theme="1"/>
        <rFont val="Arial"/>
        <family val="2"/>
      </rPr>
      <t>RG-INDOT-145</t>
    </r>
  </si>
  <si>
    <r>
      <t xml:space="preserve">PÁGINA: </t>
    </r>
    <r>
      <rPr>
        <sz val="10"/>
        <color theme="1"/>
        <rFont val="Arial"/>
        <family val="2"/>
      </rPr>
      <t>1 de 1</t>
    </r>
  </si>
  <si>
    <t>PUBLICADO         EN ANALISIS                 BORRADOR             OBSOLETO</t>
  </si>
  <si>
    <t>TRAZABILIDAD</t>
  </si>
  <si>
    <r>
      <t xml:space="preserve">Versión: </t>
    </r>
    <r>
      <rPr>
        <sz val="10"/>
        <color theme="1"/>
        <rFont val="Arial"/>
        <family val="2"/>
      </rPr>
      <t>03</t>
    </r>
  </si>
  <si>
    <r>
      <t xml:space="preserve">FECHA: </t>
    </r>
    <r>
      <rPr>
        <sz val="10"/>
        <color theme="1"/>
        <rFont val="Arial"/>
        <family val="2"/>
      </rPr>
      <t>26-09-2022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</si>
</sst>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_-;\-* #,##0.00_-;_-* &quot;-&quot;??_-;_-@_-"/>
    <numFmt numFmtId="167" formatCode="0000"/>
    <numFmt numFmtId="168" formatCode="000"/>
    <numFmt numFmtId="169" formatCode="00"/>
    <numFmt numFmtId="170" formatCode="[$-1540A]dd\-mmm\-yy;@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indexed="8"/>
      <name val="Bookman Old Style"/>
      <family val="1"/>
    </font>
    <font>
      <sz val="20"/>
      <color indexed="8"/>
      <name val="Bookman Old Style"/>
      <family val="1"/>
    </font>
    <font>
      <b/>
      <sz val="18"/>
      <color theme="3"/>
      <name val="Calibri Light"/>
      <family val="2"/>
      <scheme val="major"/>
    </font>
    <font>
      <sz val="9"/>
      <color theme="1"/>
      <name val="Bookman Old Style"/>
      <family val="1"/>
    </font>
    <font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3333FF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FF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8"/>
      <color theme="1"/>
      <name val="Bookman Old Style"/>
      <family val="1"/>
    </font>
    <font>
      <sz val="11"/>
      <color theme="1"/>
      <name val="Bookman Old Style"/>
      <family val="1"/>
    </font>
    <font>
      <sz val="11"/>
      <color rgb="FF3333F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20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9"/>
      <color theme="1"/>
      <name val="Bookman Old Style"/>
      <family val="1"/>
    </font>
    <font>
      <b/>
      <sz val="28"/>
      <color rgb="FFFF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Calibri"/>
      <family val="2"/>
      <scheme val="minor"/>
    </font>
    <font>
      <sz val="10"/>
      <color rgb="FF3333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rgb="FF0000FF"/>
      <name val="Calibri"/>
      <family val="2"/>
      <scheme val="minor"/>
    </font>
    <font>
      <sz val="9"/>
      <name val="Arial"/>
      <family val="2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u/>
      <sz val="16"/>
      <color theme="1"/>
      <name val="Bookman Old Style"/>
      <family val="1"/>
    </font>
    <font>
      <b/>
      <sz val="11"/>
      <color theme="1" tint="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7CB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3" applyNumberFormat="0" applyAlignment="0" applyProtection="0"/>
    <xf numFmtId="0" fontId="8" fillId="6" borderId="4" applyNumberFormat="0" applyAlignment="0" applyProtection="0"/>
    <xf numFmtId="0" fontId="9" fillId="6" borderId="3" applyNumberFormat="0" applyAlignment="0" applyProtection="0"/>
    <xf numFmtId="0" fontId="10" fillId="0" borderId="5" applyNumberFormat="0" applyFill="0" applyAlignment="0" applyProtection="0"/>
    <xf numFmtId="0" fontId="11" fillId="7" borderId="6" applyNumberFormat="0" applyAlignment="0" applyProtection="0"/>
    <xf numFmtId="0" fontId="12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7" fillId="0" borderId="0" applyNumberFormat="0" applyFont="0" applyFill="0" applyBorder="0" applyAlignment="0" applyProtection="0"/>
  </cellStyleXfs>
  <cellXfs count="374">
    <xf numFmtId="0" fontId="0" fillId="0" borderId="0" xfId="0"/>
    <xf numFmtId="0" fontId="0" fillId="0" borderId="0" xfId="0"/>
    <xf numFmtId="0" fontId="0" fillId="34" borderId="10" xfId="0" applyFont="1" applyFill="1" applyBorder="1" applyAlignment="1" applyProtection="1">
      <alignment horizontal="right"/>
    </xf>
    <xf numFmtId="4" fontId="20" fillId="33" borderId="11" xfId="0" applyNumberFormat="1" applyFont="1" applyFill="1" applyBorder="1" applyProtection="1">
      <protection locked="0"/>
    </xf>
    <xf numFmtId="4" fontId="20" fillId="33" borderId="12" xfId="0" applyNumberFormat="1" applyFont="1" applyFill="1" applyBorder="1" applyProtection="1">
      <protection locked="0"/>
    </xf>
    <xf numFmtId="0" fontId="20" fillId="33" borderId="13" xfId="0" applyNumberFormat="1" applyFont="1" applyFill="1" applyBorder="1" applyAlignment="1" applyProtection="1">
      <alignment horizontal="center" vertical="center"/>
      <protection locked="0"/>
    </xf>
    <xf numFmtId="4" fontId="20" fillId="33" borderId="14" xfId="0" applyNumberFormat="1" applyFont="1" applyFill="1" applyBorder="1" applyProtection="1">
      <protection locked="0"/>
    </xf>
    <xf numFmtId="0" fontId="21" fillId="33" borderId="15" xfId="0" applyFont="1" applyFill="1" applyBorder="1" applyAlignment="1" applyProtection="1">
      <alignment horizontal="center"/>
      <protection locked="0"/>
    </xf>
    <xf numFmtId="0" fontId="20" fillId="35" borderId="16" xfId="0" quotePrefix="1" applyNumberFormat="1" applyFont="1" applyFill="1" applyBorder="1" applyAlignment="1" applyProtection="1">
      <alignment horizontal="center" vertical="center"/>
      <protection locked="0"/>
    </xf>
    <xf numFmtId="4" fontId="20" fillId="33" borderId="17" xfId="0" applyNumberFormat="1" applyFont="1" applyFill="1" applyBorder="1" applyProtection="1">
      <protection locked="0"/>
    </xf>
    <xf numFmtId="4" fontId="20" fillId="33" borderId="13" xfId="0" applyNumberFormat="1" applyFont="1" applyFill="1" applyBorder="1" applyProtection="1">
      <protection locked="0"/>
    </xf>
    <xf numFmtId="4" fontId="20" fillId="33" borderId="18" xfId="0" applyNumberFormat="1" applyFont="1" applyFill="1" applyBorder="1" applyProtection="1">
      <protection locked="0"/>
    </xf>
    <xf numFmtId="0" fontId="20" fillId="33" borderId="18" xfId="0" applyNumberFormat="1" applyFont="1" applyFill="1" applyBorder="1" applyAlignment="1" applyProtection="1">
      <alignment horizontal="center" vertical="center"/>
      <protection locked="0"/>
    </xf>
    <xf numFmtId="0" fontId="20" fillId="33" borderId="17" xfId="0" applyNumberFormat="1" applyFont="1" applyFill="1" applyBorder="1" applyAlignment="1" applyProtection="1">
      <alignment horizontal="center" vertical="center"/>
      <protection locked="0"/>
    </xf>
    <xf numFmtId="4" fontId="20" fillId="33" borderId="19" xfId="0" applyNumberFormat="1" applyFont="1" applyFill="1" applyBorder="1" applyProtection="1">
      <protection locked="0"/>
    </xf>
    <xf numFmtId="0" fontId="22" fillId="0" borderId="20" xfId="0" applyFont="1" applyBorder="1" applyProtection="1">
      <protection locked="0"/>
    </xf>
    <xf numFmtId="0" fontId="22" fillId="0" borderId="0" xfId="0" applyFont="1" applyBorder="1" applyProtection="1">
      <protection locked="0"/>
    </xf>
    <xf numFmtId="0" fontId="22" fillId="0" borderId="14" xfId="0" applyFont="1" applyBorder="1" applyProtection="1">
      <protection locked="0"/>
    </xf>
    <xf numFmtId="164" fontId="22" fillId="0" borderId="0" xfId="42" applyFont="1" applyBorder="1" applyProtection="1">
      <protection locked="0"/>
    </xf>
    <xf numFmtId="4" fontId="22" fillId="0" borderId="0" xfId="0" applyNumberFormat="1" applyFont="1" applyBorder="1" applyProtection="1">
      <protection locked="0"/>
    </xf>
    <xf numFmtId="14" fontId="23" fillId="33" borderId="13" xfId="0" applyNumberFormat="1" applyFont="1" applyFill="1" applyBorder="1" applyAlignment="1" applyProtection="1">
      <alignment horizontal="center"/>
      <protection locked="0"/>
    </xf>
    <xf numFmtId="0" fontId="22" fillId="0" borderId="21" xfId="0" applyFont="1" applyBorder="1" applyProtection="1"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Protection="1">
      <protection locked="0"/>
    </xf>
    <xf numFmtId="0" fontId="22" fillId="0" borderId="19" xfId="0" applyFont="1" applyBorder="1" applyProtection="1">
      <protection locked="0"/>
    </xf>
    <xf numFmtId="14" fontId="23" fillId="33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36" borderId="0" xfId="0" applyFill="1" applyBorder="1" applyProtection="1">
      <protection locked="0"/>
    </xf>
    <xf numFmtId="0" fontId="0" fillId="36" borderId="20" xfId="0" applyFill="1" applyBorder="1" applyProtection="1">
      <protection locked="0"/>
    </xf>
    <xf numFmtId="0" fontId="14" fillId="34" borderId="15" xfId="0" applyFont="1" applyFill="1" applyBorder="1" applyProtection="1">
      <protection locked="0"/>
    </xf>
    <xf numFmtId="3" fontId="24" fillId="0" borderId="0" xfId="0" applyNumberFormat="1" applyFont="1" applyBorder="1" applyProtection="1">
      <protection locked="0"/>
    </xf>
    <xf numFmtId="0" fontId="24" fillId="0" borderId="21" xfId="0" applyFont="1" applyBorder="1" applyProtection="1">
      <protection locked="0"/>
    </xf>
    <xf numFmtId="0" fontId="25" fillId="0" borderId="20" xfId="0" applyFont="1" applyBorder="1" applyProtection="1">
      <protection locked="0"/>
    </xf>
    <xf numFmtId="0" fontId="25" fillId="0" borderId="0" xfId="0" applyFont="1" applyBorder="1" applyProtection="1">
      <protection locked="0"/>
    </xf>
    <xf numFmtId="169" fontId="0" fillId="34" borderId="23" xfId="0" quotePrefix="1" applyNumberFormat="1" applyFont="1" applyFill="1" applyBorder="1" applyProtection="1"/>
    <xf numFmtId="169" fontId="0" fillId="34" borderId="24" xfId="0" quotePrefix="1" applyNumberFormat="1" applyFont="1" applyFill="1" applyBorder="1" applyProtection="1"/>
    <xf numFmtId="0" fontId="14" fillId="37" borderId="25" xfId="0" applyFont="1" applyFill="1" applyBorder="1" applyAlignment="1" applyProtection="1">
      <alignment horizontal="center" wrapText="1"/>
    </xf>
    <xf numFmtId="0" fontId="0" fillId="38" borderId="16" xfId="0" applyFill="1" applyBorder="1" applyAlignment="1" applyProtection="1">
      <alignment horizontal="center"/>
    </xf>
    <xf numFmtId="0" fontId="14" fillId="34" borderId="11" xfId="0" applyFont="1" applyFill="1" applyBorder="1" applyAlignment="1" applyProtection="1">
      <alignment horizontal="center" vertical="center"/>
    </xf>
    <xf numFmtId="167" fontId="0" fillId="38" borderId="11" xfId="0" quotePrefix="1" applyNumberFormat="1" applyFill="1" applyBorder="1" applyAlignment="1" applyProtection="1">
      <alignment horizontal="center"/>
    </xf>
    <xf numFmtId="0" fontId="0" fillId="38" borderId="11" xfId="0" applyNumberFormat="1" applyFont="1" applyFill="1" applyBorder="1" applyProtection="1"/>
    <xf numFmtId="0" fontId="14" fillId="34" borderId="26" xfId="0" applyFont="1" applyFill="1" applyBorder="1" applyAlignment="1" applyProtection="1">
      <alignment horizontal="center" vertical="center"/>
    </xf>
    <xf numFmtId="4" fontId="0" fillId="38" borderId="11" xfId="0" quotePrefix="1" applyNumberFormat="1" applyFill="1" applyBorder="1" applyProtection="1"/>
    <xf numFmtId="4" fontId="0" fillId="38" borderId="11" xfId="0" applyNumberFormat="1" applyFill="1" applyBorder="1" applyProtection="1"/>
    <xf numFmtId="4" fontId="26" fillId="34" borderId="11" xfId="0" applyNumberFormat="1" applyFont="1" applyFill="1" applyBorder="1" applyAlignment="1" applyProtection="1">
      <alignment horizontal="center"/>
    </xf>
    <xf numFmtId="168" fontId="0" fillId="38" borderId="18" xfId="0" applyNumberFormat="1" applyFill="1" applyBorder="1" applyAlignment="1" applyProtection="1">
      <alignment horizontal="center"/>
    </xf>
    <xf numFmtId="4" fontId="22" fillId="0" borderId="19" xfId="0" applyNumberFormat="1" applyFont="1" applyBorder="1" applyProtection="1"/>
    <xf numFmtId="0" fontId="22" fillId="0" borderId="13" xfId="0" applyFont="1" applyBorder="1" applyAlignment="1" applyProtection="1">
      <alignment vertical="center" wrapText="1"/>
    </xf>
    <xf numFmtId="0" fontId="22" fillId="0" borderId="18" xfId="0" applyFont="1" applyBorder="1" applyAlignment="1" applyProtection="1">
      <alignment vertical="center" wrapText="1"/>
    </xf>
    <xf numFmtId="0" fontId="22" fillId="0" borderId="17" xfId="0" applyFont="1" applyBorder="1" applyAlignment="1" applyProtection="1">
      <alignment vertical="center" wrapText="1"/>
    </xf>
    <xf numFmtId="0" fontId="22" fillId="0" borderId="20" xfId="0" applyFont="1" applyBorder="1" applyProtection="1"/>
    <xf numFmtId="0" fontId="22" fillId="0" borderId="0" xfId="0" applyFont="1" applyBorder="1" applyProtection="1"/>
    <xf numFmtId="0" fontId="22" fillId="0" borderId="26" xfId="0" applyFont="1" applyBorder="1" applyProtection="1"/>
    <xf numFmtId="0" fontId="22" fillId="0" borderId="12" xfId="0" applyFont="1" applyBorder="1" applyProtection="1"/>
    <xf numFmtId="0" fontId="22" fillId="0" borderId="18" xfId="0" applyFont="1" applyBorder="1" applyProtection="1"/>
    <xf numFmtId="0" fontId="22" fillId="0" borderId="17" xfId="0" applyFont="1" applyBorder="1" applyProtection="1"/>
    <xf numFmtId="0" fontId="22" fillId="0" borderId="21" xfId="0" applyFont="1" applyBorder="1" applyProtection="1"/>
    <xf numFmtId="49" fontId="22" fillId="0" borderId="17" xfId="0" applyNumberFormat="1" applyFont="1" applyBorder="1" applyProtection="1"/>
    <xf numFmtId="0" fontId="14" fillId="34" borderId="11" xfId="0" applyFont="1" applyFill="1" applyBorder="1" applyProtection="1"/>
    <xf numFmtId="0" fontId="14" fillId="34" borderId="11" xfId="0" applyFont="1" applyFill="1" applyBorder="1" applyAlignment="1" applyProtection="1">
      <alignment horizontal="center"/>
    </xf>
    <xf numFmtId="0" fontId="14" fillId="34" borderId="26" xfId="0" applyFont="1" applyFill="1" applyBorder="1" applyAlignment="1" applyProtection="1">
      <alignment horizontal="center"/>
    </xf>
    <xf numFmtId="4" fontId="0" fillId="38" borderId="26" xfId="0" quotePrefix="1" applyNumberFormat="1" applyFill="1" applyBorder="1" applyProtection="1"/>
    <xf numFmtId="4" fontId="26" fillId="38" borderId="11" xfId="0" applyNumberFormat="1" applyFont="1" applyFill="1" applyBorder="1" applyAlignment="1" applyProtection="1">
      <alignment horizontal="center"/>
    </xf>
    <xf numFmtId="0" fontId="22" fillId="0" borderId="20" xfId="0" applyFont="1" applyBorder="1" applyAlignment="1" applyProtection="1">
      <alignment horizontal="left" vertical="center" wrapText="1"/>
    </xf>
    <xf numFmtId="0" fontId="22" fillId="0" borderId="14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22" fillId="0" borderId="27" xfId="0" applyFont="1" applyBorder="1" applyProtection="1"/>
    <xf numFmtId="4" fontId="22" fillId="38" borderId="0" xfId="42" applyNumberFormat="1" applyFont="1" applyFill="1" applyBorder="1" applyProtection="1"/>
    <xf numFmtId="4" fontId="22" fillId="38" borderId="0" xfId="0" applyNumberFormat="1" applyFont="1" applyFill="1" applyBorder="1" applyProtection="1"/>
    <xf numFmtId="4" fontId="0" fillId="34" borderId="26" xfId="0" quotePrefix="1" applyNumberFormat="1" applyFill="1" applyBorder="1" applyProtection="1"/>
    <xf numFmtId="4" fontId="0" fillId="34" borderId="11" xfId="0" applyNumberFormat="1" applyFill="1" applyBorder="1" applyProtection="1"/>
    <xf numFmtId="0" fontId="22" fillId="0" borderId="18" xfId="0" applyFont="1" applyBorder="1" applyAlignment="1" applyProtection="1">
      <alignment horizontal="center" vertical="center" wrapText="1"/>
    </xf>
    <xf numFmtId="0" fontId="22" fillId="0" borderId="28" xfId="0" applyFont="1" applyBorder="1" applyProtection="1"/>
    <xf numFmtId="0" fontId="22" fillId="0" borderId="29" xfId="0" applyFont="1" applyBorder="1" applyProtection="1"/>
    <xf numFmtId="0" fontId="22" fillId="0" borderId="22" xfId="0" applyFont="1" applyBorder="1" applyProtection="1"/>
    <xf numFmtId="4" fontId="22" fillId="34" borderId="18" xfId="0" applyNumberFormat="1" applyFont="1" applyFill="1" applyBorder="1" applyProtection="1"/>
    <xf numFmtId="168" fontId="0" fillId="34" borderId="13" xfId="0" applyNumberFormat="1" applyFill="1" applyBorder="1" applyAlignment="1" applyProtection="1">
      <alignment horizontal="center"/>
    </xf>
    <xf numFmtId="168" fontId="0" fillId="34" borderId="18" xfId="0" applyNumberFormat="1" applyFill="1" applyBorder="1" applyAlignment="1" applyProtection="1">
      <alignment horizontal="center"/>
    </xf>
    <xf numFmtId="168" fontId="0" fillId="34" borderId="17" xfId="0" applyNumberFormat="1" applyFill="1" applyBorder="1" applyAlignment="1" applyProtection="1">
      <alignment horizontal="center"/>
    </xf>
    <xf numFmtId="0" fontId="27" fillId="34" borderId="30" xfId="0" applyFont="1" applyFill="1" applyBorder="1" applyAlignment="1" applyProtection="1">
      <alignment horizontal="center" vertical="center" wrapText="1"/>
    </xf>
    <xf numFmtId="0" fontId="28" fillId="34" borderId="31" xfId="0" applyFont="1" applyFill="1" applyBorder="1" applyAlignment="1" applyProtection="1">
      <alignment horizontal="center" vertical="center" wrapText="1"/>
    </xf>
    <xf numFmtId="0" fontId="27" fillId="34" borderId="11" xfId="0" applyFont="1" applyFill="1" applyBorder="1" applyAlignment="1" applyProtection="1">
      <alignment vertical="center" wrapText="1"/>
    </xf>
    <xf numFmtId="0" fontId="28" fillId="34" borderId="32" xfId="0" applyFont="1" applyFill="1" applyBorder="1" applyAlignment="1" applyProtection="1">
      <alignment horizontal="center" vertical="center" wrapText="1"/>
    </xf>
    <xf numFmtId="0" fontId="28" fillId="34" borderId="33" xfId="0" applyFont="1" applyFill="1" applyBorder="1" applyAlignment="1" applyProtection="1">
      <alignment horizontal="center" vertical="center" wrapText="1"/>
    </xf>
    <xf numFmtId="0" fontId="22" fillId="0" borderId="28" xfId="0" applyFont="1" applyBorder="1" applyAlignment="1" applyProtection="1">
      <alignment horizontal="center" vertical="center" wrapText="1"/>
    </xf>
    <xf numFmtId="9" fontId="22" fillId="0" borderId="13" xfId="0" applyNumberFormat="1" applyFont="1" applyBorder="1" applyAlignment="1" applyProtection="1">
      <alignment horizontal="center" vertical="center" wrapText="1"/>
    </xf>
    <xf numFmtId="164" fontId="22" fillId="0" borderId="13" xfId="42" applyFont="1" applyBorder="1" applyAlignment="1" applyProtection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</xf>
    <xf numFmtId="9" fontId="22" fillId="0" borderId="18" xfId="0" applyNumberFormat="1" applyFont="1" applyBorder="1" applyAlignment="1" applyProtection="1">
      <alignment horizontal="center" vertical="center" wrapText="1"/>
    </xf>
    <xf numFmtId="164" fontId="22" fillId="0" borderId="18" xfId="42" applyFont="1" applyBorder="1" applyAlignment="1" applyProtection="1">
      <alignment horizontal="center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9" fontId="22" fillId="0" borderId="17" xfId="0" applyNumberFormat="1" applyFont="1" applyBorder="1" applyAlignment="1" applyProtection="1">
      <alignment horizontal="center" vertical="center" wrapText="1"/>
    </xf>
    <xf numFmtId="164" fontId="22" fillId="0" borderId="17" xfId="42" applyFont="1" applyBorder="1" applyAlignment="1" applyProtection="1">
      <alignment horizontal="center" vertical="center" wrapText="1"/>
    </xf>
    <xf numFmtId="166" fontId="22" fillId="0" borderId="28" xfId="41" applyFont="1" applyBorder="1" applyAlignment="1" applyProtection="1">
      <alignment horizontal="center" vertical="center" wrapText="1"/>
    </xf>
    <xf numFmtId="166" fontId="22" fillId="0" borderId="13" xfId="41" applyFont="1" applyBorder="1" applyAlignment="1" applyProtection="1">
      <alignment horizontal="center" vertical="center" wrapText="1"/>
    </xf>
    <xf numFmtId="166" fontId="22" fillId="0" borderId="20" xfId="41" applyFont="1" applyBorder="1" applyAlignment="1" applyProtection="1">
      <alignment horizontal="center" vertical="center" wrapText="1"/>
    </xf>
    <xf numFmtId="166" fontId="22" fillId="0" borderId="18" xfId="41" applyFont="1" applyBorder="1" applyAlignment="1" applyProtection="1">
      <alignment horizontal="center" vertical="center" wrapText="1"/>
    </xf>
    <xf numFmtId="166" fontId="22" fillId="0" borderId="22" xfId="41" applyFont="1" applyBorder="1" applyAlignment="1" applyProtection="1">
      <alignment horizontal="center" vertical="center" wrapText="1"/>
    </xf>
    <xf numFmtId="166" fontId="22" fillId="0" borderId="17" xfId="41" applyFont="1" applyBorder="1" applyAlignment="1" applyProtection="1">
      <alignment horizontal="center" vertical="center" wrapText="1"/>
    </xf>
    <xf numFmtId="4" fontId="24" fillId="38" borderId="34" xfId="0" applyNumberFormat="1" applyFont="1" applyFill="1" applyBorder="1" applyProtection="1"/>
    <xf numFmtId="0" fontId="14" fillId="34" borderId="28" xfId="0" applyFont="1" applyFill="1" applyBorder="1" applyProtection="1"/>
    <xf numFmtId="0" fontId="14" fillId="34" borderId="35" xfId="0" applyFont="1" applyFill="1" applyBorder="1" applyProtection="1"/>
    <xf numFmtId="0" fontId="14" fillId="34" borderId="13" xfId="0" applyFont="1" applyFill="1" applyBorder="1" applyAlignment="1" applyProtection="1">
      <alignment horizontal="left"/>
    </xf>
    <xf numFmtId="0" fontId="14" fillId="34" borderId="29" xfId="0" applyFont="1" applyFill="1" applyBorder="1" applyAlignment="1" applyProtection="1">
      <alignment horizontal="center"/>
    </xf>
    <xf numFmtId="0" fontId="14" fillId="34" borderId="20" xfId="0" applyFont="1" applyFill="1" applyBorder="1" applyProtection="1"/>
    <xf numFmtId="0" fontId="14" fillId="34" borderId="14" xfId="0" applyFont="1" applyFill="1" applyBorder="1" applyProtection="1"/>
    <xf numFmtId="0" fontId="14" fillId="34" borderId="18" xfId="0" applyFont="1" applyFill="1" applyBorder="1" applyAlignment="1" applyProtection="1">
      <alignment horizontal="center"/>
    </xf>
    <xf numFmtId="0" fontId="14" fillId="34" borderId="0" xfId="0" applyFont="1" applyFill="1" applyBorder="1" applyAlignment="1" applyProtection="1">
      <alignment horizontal="center"/>
    </xf>
    <xf numFmtId="0" fontId="0" fillId="34" borderId="28" xfId="0" applyFill="1" applyBorder="1" applyProtection="1"/>
    <xf numFmtId="0" fontId="0" fillId="34" borderId="29" xfId="0" applyFill="1" applyBorder="1" applyProtection="1"/>
    <xf numFmtId="0" fontId="0" fillId="34" borderId="13" xfId="0" applyFill="1" applyBorder="1" applyAlignment="1" applyProtection="1">
      <alignment horizontal="center"/>
    </xf>
    <xf numFmtId="4" fontId="1" fillId="34" borderId="13" xfId="42" applyNumberFormat="1" applyFont="1" applyFill="1" applyBorder="1" applyProtection="1"/>
    <xf numFmtId="0" fontId="29" fillId="34" borderId="20" xfId="0" applyFont="1" applyFill="1" applyBorder="1" applyProtection="1"/>
    <xf numFmtId="0" fontId="29" fillId="34" borderId="0" xfId="0" applyFont="1" applyFill="1" applyBorder="1" applyProtection="1"/>
    <xf numFmtId="0" fontId="29" fillId="34" borderId="18" xfId="0" applyFont="1" applyFill="1" applyBorder="1" applyProtection="1"/>
    <xf numFmtId="4" fontId="29" fillId="34" borderId="18" xfId="0" applyNumberFormat="1" applyFont="1" applyFill="1" applyBorder="1" applyProtection="1"/>
    <xf numFmtId="0" fontId="0" fillId="34" borderId="20" xfId="0" applyFill="1" applyBorder="1" applyProtection="1"/>
    <xf numFmtId="0" fontId="0" fillId="34" borderId="0" xfId="0" applyFill="1" applyBorder="1" applyProtection="1"/>
    <xf numFmtId="0" fontId="0" fillId="34" borderId="18" xfId="0" applyFill="1" applyBorder="1" applyProtection="1"/>
    <xf numFmtId="4" fontId="0" fillId="34" borderId="18" xfId="0" applyNumberFormat="1" applyFill="1" applyBorder="1" applyProtection="1"/>
    <xf numFmtId="0" fontId="14" fillId="34" borderId="22" xfId="0" applyFont="1" applyFill="1" applyBorder="1" applyProtection="1"/>
    <xf numFmtId="0" fontId="14" fillId="34" borderId="21" xfId="0" applyFont="1" applyFill="1" applyBorder="1" applyProtection="1"/>
    <xf numFmtId="0" fontId="14" fillId="34" borderId="17" xfId="0" applyFont="1" applyFill="1" applyBorder="1" applyProtection="1"/>
    <xf numFmtId="4" fontId="14" fillId="34" borderId="11" xfId="0" applyNumberFormat="1" applyFont="1" applyFill="1" applyBorder="1" applyProtection="1"/>
    <xf numFmtId="0" fontId="14" fillId="34" borderId="28" xfId="0" applyFont="1" applyFill="1" applyBorder="1" applyAlignment="1" applyProtection="1">
      <alignment horizontal="center"/>
    </xf>
    <xf numFmtId="0" fontId="14" fillId="34" borderId="13" xfId="0" applyFont="1" applyFill="1" applyBorder="1" applyAlignment="1" applyProtection="1">
      <alignment horizontal="center"/>
    </xf>
    <xf numFmtId="0" fontId="14" fillId="34" borderId="20" xfId="0" applyFont="1" applyFill="1" applyBorder="1" applyAlignment="1" applyProtection="1">
      <alignment horizontal="center"/>
    </xf>
    <xf numFmtId="0" fontId="14" fillId="34" borderId="18" xfId="0" applyFont="1" applyFill="1" applyBorder="1" applyProtection="1"/>
    <xf numFmtId="4" fontId="1" fillId="34" borderId="35" xfId="42" applyNumberFormat="1" applyFont="1" applyFill="1" applyBorder="1" applyProtection="1"/>
    <xf numFmtId="4" fontId="1" fillId="34" borderId="29" xfId="42" applyNumberFormat="1" applyFont="1" applyFill="1" applyBorder="1" applyProtection="1"/>
    <xf numFmtId="0" fontId="0" fillId="34" borderId="17" xfId="0" applyFill="1" applyBorder="1" applyProtection="1"/>
    <xf numFmtId="0" fontId="14" fillId="39" borderId="26" xfId="0" applyFont="1" applyFill="1" applyBorder="1" applyProtection="1"/>
    <xf numFmtId="0" fontId="14" fillId="34" borderId="32" xfId="0" applyFont="1" applyFill="1" applyBorder="1" applyProtection="1"/>
    <xf numFmtId="0" fontId="14" fillId="34" borderId="36" xfId="0" applyFont="1" applyFill="1" applyBorder="1" applyProtection="1"/>
    <xf numFmtId="0" fontId="14" fillId="34" borderId="37" xfId="0" applyFont="1" applyFill="1" applyBorder="1" applyProtection="1"/>
    <xf numFmtId="0" fontId="11" fillId="40" borderId="79" xfId="0" applyFont="1" applyFill="1" applyBorder="1" applyProtection="1"/>
    <xf numFmtId="4" fontId="30" fillId="34" borderId="38" xfId="0" applyNumberFormat="1" applyFont="1" applyFill="1" applyBorder="1" applyProtection="1"/>
    <xf numFmtId="4" fontId="31" fillId="34" borderId="39" xfId="0" applyNumberFormat="1" applyFont="1" applyFill="1" applyBorder="1" applyProtection="1"/>
    <xf numFmtId="4" fontId="32" fillId="40" borderId="12" xfId="0" applyNumberFormat="1" applyFont="1" applyFill="1" applyBorder="1" applyProtection="1"/>
    <xf numFmtId="4" fontId="22" fillId="0" borderId="12" xfId="0" applyNumberFormat="1" applyFont="1" applyBorder="1" applyProtection="1"/>
    <xf numFmtId="0" fontId="0" fillId="34" borderId="40" xfId="0" applyFill="1" applyBorder="1" applyProtection="1"/>
    <xf numFmtId="0" fontId="22" fillId="0" borderId="13" xfId="0" applyFont="1" applyBorder="1" applyAlignment="1" applyProtection="1">
      <alignment horizontal="center" vertical="center" wrapText="1"/>
    </xf>
    <xf numFmtId="0" fontId="19" fillId="38" borderId="45" xfId="0" applyFont="1" applyFill="1" applyBorder="1" applyProtection="1"/>
    <xf numFmtId="0" fontId="19" fillId="38" borderId="46" xfId="0" applyFont="1" applyFill="1" applyBorder="1" applyProtection="1"/>
    <xf numFmtId="0" fontId="19" fillId="38" borderId="47" xfId="0" applyFont="1" applyFill="1" applyBorder="1" applyProtection="1"/>
    <xf numFmtId="170" fontId="19" fillId="38" borderId="48" xfId="0" applyNumberFormat="1" applyFont="1" applyFill="1" applyBorder="1" applyAlignment="1" applyProtection="1">
      <alignment horizontal="left"/>
    </xf>
    <xf numFmtId="0" fontId="19" fillId="38" borderId="49" xfId="0" applyFont="1" applyFill="1" applyBorder="1" applyProtection="1"/>
    <xf numFmtId="0" fontId="19" fillId="38" borderId="50" xfId="0" applyFont="1" applyFill="1" applyBorder="1" applyProtection="1"/>
    <xf numFmtId="167" fontId="20" fillId="35" borderId="51" xfId="0" quotePrefix="1" applyNumberFormat="1" applyFont="1" applyFill="1" applyBorder="1" applyProtection="1">
      <protection locked="0"/>
    </xf>
    <xf numFmtId="0" fontId="22" fillId="41" borderId="0" xfId="0" applyFont="1" applyFill="1" applyBorder="1" applyProtection="1">
      <protection locked="0"/>
    </xf>
    <xf numFmtId="0" fontId="22" fillId="41" borderId="0" xfId="0" applyFont="1" applyFill="1" applyBorder="1" applyAlignment="1" applyProtection="1">
      <alignment horizontal="center" vertical="center" wrapText="1"/>
      <protection locked="0"/>
    </xf>
    <xf numFmtId="0" fontId="22" fillId="0" borderId="11" xfId="0" applyFont="1" applyBorder="1" applyProtection="1">
      <protection locked="0"/>
    </xf>
    <xf numFmtId="0" fontId="14" fillId="39" borderId="27" xfId="0" applyFont="1" applyFill="1" applyBorder="1" applyProtection="1"/>
    <xf numFmtId="0" fontId="0" fillId="39" borderId="12" xfId="0" applyFill="1" applyBorder="1" applyProtection="1"/>
    <xf numFmtId="0" fontId="0" fillId="36" borderId="0" xfId="0" applyFill="1" applyBorder="1" applyProtection="1"/>
    <xf numFmtId="164" fontId="1" fillId="36" borderId="0" xfId="42" applyFont="1" applyFill="1" applyBorder="1" applyProtection="1"/>
    <xf numFmtId="4" fontId="0" fillId="36" borderId="0" xfId="0" applyNumberFormat="1" applyFill="1" applyBorder="1" applyProtection="1"/>
    <xf numFmtId="0" fontId="34" fillId="41" borderId="0" xfId="0" applyFont="1" applyFill="1"/>
    <xf numFmtId="0" fontId="0" fillId="41" borderId="0" xfId="0" applyFill="1" applyProtection="1">
      <protection locked="0"/>
    </xf>
    <xf numFmtId="0" fontId="14" fillId="41" borderId="0" xfId="0" applyFont="1" applyFill="1" applyProtection="1">
      <protection locked="0"/>
    </xf>
    <xf numFmtId="0" fontId="36" fillId="41" borderId="0" xfId="0" applyFont="1" applyFill="1" applyProtection="1">
      <protection locked="0"/>
    </xf>
    <xf numFmtId="0" fontId="36" fillId="41" borderId="0" xfId="0" applyFont="1" applyFill="1" applyBorder="1" applyProtection="1">
      <protection locked="0"/>
    </xf>
    <xf numFmtId="0" fontId="34" fillId="41" borderId="0" xfId="0" applyFont="1" applyFill="1" applyProtection="1"/>
    <xf numFmtId="0" fontId="0" fillId="41" borderId="28" xfId="0" applyFont="1" applyFill="1" applyBorder="1" applyProtection="1"/>
    <xf numFmtId="0" fontId="14" fillId="41" borderId="52" xfId="0" applyFont="1" applyFill="1" applyBorder="1" applyProtection="1"/>
    <xf numFmtId="0" fontId="14" fillId="41" borderId="53" xfId="0" applyFont="1" applyFill="1" applyBorder="1" applyProtection="1"/>
    <xf numFmtId="0" fontId="14" fillId="41" borderId="54" xfId="0" applyFont="1" applyFill="1" applyBorder="1" applyProtection="1"/>
    <xf numFmtId="0" fontId="0" fillId="41" borderId="53" xfId="0" applyFill="1" applyBorder="1" applyProtection="1"/>
    <xf numFmtId="0" fontId="0" fillId="41" borderId="54" xfId="0" applyFill="1" applyBorder="1" applyProtection="1"/>
    <xf numFmtId="0" fontId="0" fillId="41" borderId="55" xfId="0" applyFill="1" applyBorder="1" applyProtection="1"/>
    <xf numFmtId="0" fontId="0" fillId="41" borderId="40" xfId="0" applyFill="1" applyBorder="1" applyProtection="1"/>
    <xf numFmtId="0" fontId="0" fillId="41" borderId="56" xfId="0" applyFill="1" applyBorder="1" applyProtection="1"/>
    <xf numFmtId="0" fontId="0" fillId="41" borderId="57" xfId="0" applyFill="1" applyBorder="1" applyProtection="1"/>
    <xf numFmtId="0" fontId="0" fillId="41" borderId="0" xfId="0" applyFill="1" applyBorder="1" applyProtection="1"/>
    <xf numFmtId="0" fontId="0" fillId="41" borderId="14" xfId="0" applyFill="1" applyBorder="1" applyProtection="1"/>
    <xf numFmtId="0" fontId="0" fillId="41" borderId="58" xfId="0" applyFill="1" applyBorder="1" applyProtection="1"/>
    <xf numFmtId="0" fontId="0" fillId="41" borderId="21" xfId="0" applyFill="1" applyBorder="1" applyProtection="1"/>
    <xf numFmtId="0" fontId="0" fillId="41" borderId="19" xfId="0" applyFill="1" applyBorder="1" applyProtection="1"/>
    <xf numFmtId="0" fontId="0" fillId="41" borderId="20" xfId="0" applyFill="1" applyBorder="1" applyProtection="1"/>
    <xf numFmtId="0" fontId="0" fillId="41" borderId="0" xfId="0" applyFill="1" applyBorder="1" applyProtection="1">
      <protection locked="0"/>
    </xf>
    <xf numFmtId="0" fontId="0" fillId="41" borderId="14" xfId="0" applyFill="1" applyBorder="1" applyProtection="1">
      <protection locked="0"/>
    </xf>
    <xf numFmtId="0" fontId="35" fillId="0" borderId="9" xfId="0" applyFont="1" applyFill="1" applyBorder="1" applyAlignment="1" applyProtection="1">
      <alignment horizontal="center" vertical="center" wrapText="1"/>
      <protection locked="0"/>
    </xf>
    <xf numFmtId="0" fontId="12" fillId="41" borderId="0" xfId="0" applyFont="1" applyFill="1" applyProtection="1">
      <protection locked="0"/>
    </xf>
    <xf numFmtId="0" fontId="37" fillId="41" borderId="0" xfId="0" applyFont="1" applyFill="1" applyProtection="1"/>
    <xf numFmtId="0" fontId="0" fillId="38" borderId="42" xfId="0" applyFont="1" applyFill="1" applyBorder="1" applyProtection="1"/>
    <xf numFmtId="165" fontId="1" fillId="38" borderId="44" xfId="43" applyFont="1" applyFill="1" applyBorder="1" applyAlignment="1" applyProtection="1">
      <alignment horizontal="left" vertical="center" wrapText="1"/>
    </xf>
    <xf numFmtId="0" fontId="0" fillId="0" borderId="0" xfId="0"/>
    <xf numFmtId="0" fontId="22" fillId="0" borderId="20" xfId="0" applyFont="1" applyBorder="1" applyProtection="1">
      <protection locked="0"/>
    </xf>
    <xf numFmtId="0" fontId="22" fillId="0" borderId="0" xfId="0" applyFont="1" applyBorder="1" applyProtection="1">
      <protection locked="0"/>
    </xf>
    <xf numFmtId="168" fontId="0" fillId="34" borderId="13" xfId="0" applyNumberFormat="1" applyFill="1" applyBorder="1" applyAlignment="1" applyProtection="1">
      <alignment horizontal="center"/>
    </xf>
    <xf numFmtId="0" fontId="0" fillId="34" borderId="20" xfId="0" applyFill="1" applyBorder="1" applyProtection="1"/>
    <xf numFmtId="0" fontId="0" fillId="34" borderId="0" xfId="0" applyFill="1" applyBorder="1" applyProtection="1"/>
    <xf numFmtId="4" fontId="14" fillId="34" borderId="11" xfId="0" applyNumberFormat="1" applyFont="1" applyFill="1" applyBorder="1" applyProtection="1"/>
    <xf numFmtId="4" fontId="1" fillId="34" borderId="29" xfId="42" applyNumberFormat="1" applyFont="1" applyFill="1" applyBorder="1" applyProtection="1"/>
    <xf numFmtId="0" fontId="0" fillId="41" borderId="0" xfId="0" applyFill="1" applyProtection="1">
      <protection locked="0"/>
    </xf>
    <xf numFmtId="0" fontId="34" fillId="41" borderId="0" xfId="0" applyFont="1" applyFill="1" applyProtection="1"/>
    <xf numFmtId="0" fontId="0" fillId="41" borderId="0" xfId="0" applyFill="1" applyBorder="1" applyProtection="1"/>
    <xf numFmtId="0" fontId="0" fillId="41" borderId="20" xfId="0" applyFill="1" applyBorder="1" applyProtection="1"/>
    <xf numFmtId="0" fontId="0" fillId="41" borderId="0" xfId="0" applyFill="1" applyBorder="1" applyProtection="1">
      <protection locked="0"/>
    </xf>
    <xf numFmtId="0" fontId="0" fillId="41" borderId="14" xfId="0" applyFill="1" applyBorder="1" applyProtection="1">
      <protection locked="0"/>
    </xf>
    <xf numFmtId="0" fontId="22" fillId="0" borderId="0" xfId="0" applyFont="1" applyAlignment="1">
      <alignment wrapText="1"/>
    </xf>
    <xf numFmtId="0" fontId="22" fillId="41" borderId="0" xfId="0" applyFont="1" applyFill="1" applyAlignment="1" applyProtection="1">
      <alignment wrapText="1"/>
      <protection locked="0"/>
    </xf>
    <xf numFmtId="0" fontId="44" fillId="0" borderId="0" xfId="0" applyFont="1" applyAlignment="1">
      <alignment wrapText="1"/>
    </xf>
    <xf numFmtId="0" fontId="44" fillId="0" borderId="42" xfId="0" applyFont="1" applyBorder="1" applyAlignment="1" applyProtection="1">
      <alignment horizontal="center" vertical="center" wrapText="1"/>
      <protection locked="0"/>
    </xf>
    <xf numFmtId="0" fontId="45" fillId="33" borderId="9" xfId="0" applyFont="1" applyFill="1" applyBorder="1" applyAlignment="1" applyProtection="1">
      <alignment horizontal="center" vertical="center" wrapText="1"/>
      <protection locked="0"/>
    </xf>
    <xf numFmtId="0" fontId="45" fillId="0" borderId="9" xfId="0" applyFont="1" applyFill="1" applyBorder="1" applyAlignment="1" applyProtection="1">
      <alignment horizontal="center" vertical="center" wrapText="1"/>
      <protection locked="0"/>
    </xf>
    <xf numFmtId="0" fontId="44" fillId="0" borderId="9" xfId="0" applyFont="1" applyBorder="1" applyAlignment="1" applyProtection="1">
      <alignment horizontal="center" vertical="center" wrapText="1"/>
      <protection locked="0"/>
    </xf>
    <xf numFmtId="169" fontId="44" fillId="38" borderId="9" xfId="0" applyNumberFormat="1" applyFont="1" applyFill="1" applyBorder="1" applyAlignment="1" applyProtection="1">
      <alignment horizontal="center" vertical="center" wrapText="1"/>
    </xf>
    <xf numFmtId="14" fontId="45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34" fillId="41" borderId="0" xfId="1" applyFont="1" applyFill="1" applyProtection="1"/>
    <xf numFmtId="164" fontId="0" fillId="41" borderId="0" xfId="1" applyFont="1" applyFill="1" applyBorder="1" applyProtection="1">
      <protection locked="0"/>
    </xf>
    <xf numFmtId="164" fontId="22" fillId="41" borderId="0" xfId="1" applyFont="1" applyFill="1" applyAlignment="1" applyProtection="1">
      <alignment wrapText="1"/>
      <protection locked="0"/>
    </xf>
    <xf numFmtId="164" fontId="0" fillId="41" borderId="0" xfId="1" applyFont="1" applyFill="1" applyProtection="1">
      <protection locked="0"/>
    </xf>
    <xf numFmtId="164" fontId="0" fillId="0" borderId="0" xfId="1" applyFont="1"/>
    <xf numFmtId="166" fontId="0" fillId="41" borderId="0" xfId="0" applyNumberFormat="1" applyFill="1" applyProtection="1">
      <protection locked="0"/>
    </xf>
    <xf numFmtId="4" fontId="44" fillId="38" borderId="13" xfId="42" applyNumberFormat="1" applyFont="1" applyFill="1" applyBorder="1" applyProtection="1"/>
    <xf numFmtId="4" fontId="44" fillId="38" borderId="18" xfId="0" applyNumberFormat="1" applyFont="1" applyFill="1" applyBorder="1" applyProtection="1"/>
    <xf numFmtId="4" fontId="48" fillId="33" borderId="17" xfId="0" applyNumberFormat="1" applyFont="1" applyFill="1" applyBorder="1" applyProtection="1">
      <protection locked="0"/>
    </xf>
    <xf numFmtId="4" fontId="44" fillId="0" borderId="19" xfId="0" applyNumberFormat="1" applyFont="1" applyBorder="1" applyProtection="1"/>
    <xf numFmtId="0" fontId="0" fillId="34" borderId="18" xfId="0" applyFill="1" applyBorder="1" applyAlignment="1" applyProtection="1">
      <alignment horizontal="center"/>
    </xf>
    <xf numFmtId="4" fontId="1" fillId="34" borderId="18" xfId="42" applyNumberFormat="1" applyFont="1" applyFill="1" applyBorder="1" applyProtection="1"/>
    <xf numFmtId="4" fontId="1" fillId="34" borderId="14" xfId="42" applyNumberFormat="1" applyFont="1" applyFill="1" applyBorder="1" applyProtection="1"/>
    <xf numFmtId="4" fontId="0" fillId="0" borderId="0" xfId="0" applyNumberFormat="1"/>
    <xf numFmtId="169" fontId="50" fillId="44" borderId="9" xfId="0" applyNumberFormat="1" applyFont="1" applyFill="1" applyBorder="1" applyAlignment="1" applyProtection="1">
      <alignment horizontal="center" vertical="center" wrapText="1"/>
    </xf>
    <xf numFmtId="0" fontId="50" fillId="44" borderId="0" xfId="0" applyFont="1" applyFill="1" applyAlignment="1">
      <alignment wrapText="1"/>
    </xf>
    <xf numFmtId="0" fontId="44" fillId="44" borderId="0" xfId="0" applyFont="1" applyFill="1" applyAlignment="1">
      <alignment wrapText="1"/>
    </xf>
    <xf numFmtId="0" fontId="44" fillId="0" borderId="9" xfId="0" applyNumberFormat="1" applyFont="1" applyFill="1" applyBorder="1" applyAlignment="1" applyProtection="1">
      <alignment wrapText="1"/>
      <protection locked="0"/>
    </xf>
    <xf numFmtId="164" fontId="44" fillId="0" borderId="9" xfId="1" applyFont="1" applyFill="1" applyBorder="1" applyAlignment="1" applyProtection="1">
      <alignment wrapText="1"/>
      <protection locked="0"/>
    </xf>
    <xf numFmtId="169" fontId="45" fillId="0" borderId="9" xfId="0" applyNumberFormat="1" applyFont="1" applyFill="1" applyBorder="1" applyAlignment="1" applyProtection="1">
      <alignment horizontal="center" vertical="center" wrapText="1"/>
      <protection locked="0"/>
    </xf>
    <xf numFmtId="168" fontId="45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44" fillId="38" borderId="9" xfId="1" applyFont="1" applyFill="1" applyBorder="1" applyAlignment="1" applyProtection="1">
      <alignment horizontal="center" vertical="center" wrapText="1"/>
    </xf>
    <xf numFmtId="0" fontId="47" fillId="0" borderId="9" xfId="45" applyNumberFormat="1" applyFont="1" applyFill="1" applyBorder="1" applyAlignment="1"/>
    <xf numFmtId="164" fontId="47" fillId="0" borderId="9" xfId="1" applyFont="1" applyFill="1" applyBorder="1" applyAlignment="1"/>
    <xf numFmtId="0" fontId="50" fillId="44" borderId="9" xfId="0" applyFont="1" applyFill="1" applyBorder="1" applyAlignment="1" applyProtection="1">
      <alignment horizontal="center" vertical="center" wrapText="1"/>
      <protection locked="0"/>
    </xf>
    <xf numFmtId="0" fontId="51" fillId="44" borderId="9" xfId="45" applyNumberFormat="1" applyFont="1" applyFill="1" applyBorder="1" applyAlignment="1"/>
    <xf numFmtId="164" fontId="51" fillId="44" borderId="9" xfId="1" applyFont="1" applyFill="1" applyBorder="1" applyAlignment="1"/>
    <xf numFmtId="14" fontId="50" fillId="44" borderId="9" xfId="0" applyNumberFormat="1" applyFont="1" applyFill="1" applyBorder="1" applyAlignment="1" applyProtection="1">
      <alignment horizontal="center" vertical="center" wrapText="1"/>
      <protection locked="0"/>
    </xf>
    <xf numFmtId="169" fontId="50" fillId="44" borderId="9" xfId="0" applyNumberFormat="1" applyFont="1" applyFill="1" applyBorder="1" applyAlignment="1" applyProtection="1">
      <alignment horizontal="center" vertical="center" wrapText="1"/>
      <protection locked="0"/>
    </xf>
    <xf numFmtId="168" fontId="50" fillId="44" borderId="9" xfId="0" applyNumberFormat="1" applyFont="1" applyFill="1" applyBorder="1" applyAlignment="1" applyProtection="1">
      <alignment horizontal="center" vertical="center" wrapText="1"/>
      <protection locked="0"/>
    </xf>
    <xf numFmtId="164" fontId="50" fillId="44" borderId="9" xfId="1" applyFont="1" applyFill="1" applyBorder="1" applyAlignment="1" applyProtection="1">
      <alignment horizontal="center" vertical="center" wrapText="1"/>
      <protection locked="0"/>
    </xf>
    <xf numFmtId="164" fontId="45" fillId="0" borderId="9" xfId="1" applyFont="1" applyFill="1" applyBorder="1" applyAlignment="1" applyProtection="1">
      <alignment horizontal="center" vertical="center" wrapText="1"/>
      <protection locked="0"/>
    </xf>
    <xf numFmtId="0" fontId="49" fillId="0" borderId="9" xfId="45" applyNumberFormat="1" applyFont="1" applyFill="1" applyBorder="1" applyAlignment="1"/>
    <xf numFmtId="0" fontId="44" fillId="44" borderId="9" xfId="0" applyFont="1" applyFill="1" applyBorder="1" applyAlignment="1" applyProtection="1">
      <alignment horizontal="center" vertical="center" wrapText="1"/>
      <protection locked="0"/>
    </xf>
    <xf numFmtId="0" fontId="45" fillId="44" borderId="9" xfId="0" applyFont="1" applyFill="1" applyBorder="1" applyAlignment="1" applyProtection="1">
      <alignment horizontal="center" vertical="center" wrapText="1"/>
      <protection locked="0"/>
    </xf>
    <xf numFmtId="0" fontId="47" fillId="44" borderId="9" xfId="45" applyNumberFormat="1" applyFont="1" applyFill="1" applyBorder="1" applyAlignment="1"/>
    <xf numFmtId="164" fontId="45" fillId="44" borderId="9" xfId="1" applyFont="1" applyFill="1" applyBorder="1" applyAlignment="1" applyProtection="1">
      <alignment horizontal="center" vertical="center" wrapText="1"/>
      <protection locked="0"/>
    </xf>
    <xf numFmtId="14" fontId="45" fillId="44" borderId="9" xfId="0" applyNumberFormat="1" applyFont="1" applyFill="1" applyBorder="1" applyAlignment="1" applyProtection="1">
      <alignment horizontal="center" vertical="center" wrapText="1"/>
      <protection locked="0"/>
    </xf>
    <xf numFmtId="169" fontId="45" fillId="44" borderId="9" xfId="0" applyNumberFormat="1" applyFont="1" applyFill="1" applyBorder="1" applyAlignment="1" applyProtection="1">
      <alignment horizontal="center" vertical="center" wrapText="1"/>
      <protection locked="0"/>
    </xf>
    <xf numFmtId="168" fontId="45" fillId="44" borderId="9" xfId="0" applyNumberFormat="1" applyFont="1" applyFill="1" applyBorder="1" applyAlignment="1" applyProtection="1">
      <alignment horizontal="center" vertical="center" wrapText="1"/>
      <protection locked="0"/>
    </xf>
    <xf numFmtId="169" fontId="44" fillId="44" borderId="9" xfId="0" applyNumberFormat="1" applyFont="1" applyFill="1" applyBorder="1" applyAlignment="1" applyProtection="1">
      <alignment horizontal="center" vertical="center" wrapText="1"/>
    </xf>
    <xf numFmtId="0" fontId="25" fillId="38" borderId="36" xfId="0" applyFont="1" applyFill="1" applyBorder="1" applyAlignment="1" applyProtection="1">
      <alignment horizontal="center" vertical="center" wrapText="1"/>
    </xf>
    <xf numFmtId="0" fontId="33" fillId="38" borderId="25" xfId="0" applyFont="1" applyFill="1" applyBorder="1" applyAlignment="1" applyProtection="1">
      <alignment horizontal="center" vertical="center" wrapText="1"/>
    </xf>
    <xf numFmtId="0" fontId="25" fillId="38" borderId="25" xfId="0" applyFont="1" applyFill="1" applyBorder="1" applyAlignment="1" applyProtection="1">
      <alignment horizontal="center" vertical="center" wrapText="1"/>
    </xf>
    <xf numFmtId="49" fontId="25" fillId="38" borderId="25" xfId="0" applyNumberFormat="1" applyFont="1" applyFill="1" applyBorder="1" applyAlignment="1" applyProtection="1">
      <alignment horizontal="center" vertical="center" wrapText="1"/>
    </xf>
    <xf numFmtId="164" fontId="25" fillId="38" borderId="25" xfId="1" applyFont="1" applyFill="1" applyBorder="1" applyAlignment="1" applyProtection="1">
      <alignment horizontal="center" vertical="center" wrapText="1"/>
    </xf>
    <xf numFmtId="169" fontId="25" fillId="38" borderId="25" xfId="0" applyNumberFormat="1" applyFont="1" applyFill="1" applyBorder="1" applyAlignment="1" applyProtection="1">
      <alignment horizontal="center" vertical="center" wrapText="1"/>
    </xf>
    <xf numFmtId="168" fontId="25" fillId="38" borderId="25" xfId="0" applyNumberFormat="1" applyFont="1" applyFill="1" applyBorder="1" applyAlignment="1" applyProtection="1">
      <alignment horizontal="center" vertical="center" wrapText="1"/>
    </xf>
    <xf numFmtId="164" fontId="33" fillId="38" borderId="25" xfId="42" applyFont="1" applyFill="1" applyBorder="1" applyAlignment="1" applyProtection="1">
      <alignment horizontal="center" vertical="center" wrapText="1"/>
    </xf>
    <xf numFmtId="0" fontId="33" fillId="38" borderId="25" xfId="0" applyNumberFormat="1" applyFont="1" applyFill="1" applyBorder="1" applyAlignment="1" applyProtection="1">
      <alignment horizontal="center" vertical="center" wrapText="1"/>
    </xf>
    <xf numFmtId="0" fontId="25" fillId="38" borderId="38" xfId="0" applyFont="1" applyFill="1" applyBorder="1" applyAlignment="1" applyProtection="1">
      <alignment horizontal="center" vertical="center" wrapText="1"/>
    </xf>
    <xf numFmtId="164" fontId="44" fillId="38" borderId="43" xfId="1" applyFont="1" applyFill="1" applyBorder="1" applyAlignment="1" applyProtection="1">
      <alignment horizontal="center" vertical="center" wrapText="1"/>
    </xf>
    <xf numFmtId="0" fontId="50" fillId="44" borderId="42" xfId="0" applyFont="1" applyFill="1" applyBorder="1" applyAlignment="1" applyProtection="1">
      <alignment horizontal="center" vertical="center" wrapText="1"/>
      <protection locked="0"/>
    </xf>
    <xf numFmtId="0" fontId="44" fillId="44" borderId="42" xfId="0" applyFont="1" applyFill="1" applyBorder="1" applyAlignment="1" applyProtection="1">
      <alignment horizontal="center" vertical="center" wrapText="1"/>
      <protection locked="0"/>
    </xf>
    <xf numFmtId="0" fontId="27" fillId="45" borderId="16" xfId="0" applyFont="1" applyFill="1" applyBorder="1" applyAlignment="1" applyProtection="1">
      <alignment horizontal="center" wrapText="1"/>
    </xf>
    <xf numFmtId="166" fontId="46" fillId="45" borderId="16" xfId="41" applyFont="1" applyFill="1" applyBorder="1" applyAlignment="1" applyProtection="1">
      <alignment wrapText="1"/>
    </xf>
    <xf numFmtId="164" fontId="46" fillId="45" borderId="16" xfId="1" applyFont="1" applyFill="1" applyBorder="1" applyAlignment="1" applyProtection="1">
      <alignment wrapText="1"/>
    </xf>
    <xf numFmtId="14" fontId="44" fillId="0" borderId="9" xfId="0" applyNumberFormat="1" applyFont="1" applyFill="1" applyBorder="1" applyAlignment="1" applyProtection="1">
      <alignment wrapText="1"/>
      <protection locked="0"/>
    </xf>
    <xf numFmtId="0" fontId="0" fillId="41" borderId="0" xfId="0" applyFill="1"/>
    <xf numFmtId="0" fontId="0" fillId="41" borderId="0" xfId="0" applyFont="1" applyFill="1" applyProtection="1">
      <protection locked="0"/>
    </xf>
    <xf numFmtId="0" fontId="22" fillId="41" borderId="0" xfId="0" applyFont="1" applyFill="1" applyAlignment="1" applyProtection="1">
      <alignment horizontal="center" vertical="center" wrapText="1"/>
      <protection locked="0"/>
    </xf>
    <xf numFmtId="0" fontId="22" fillId="41" borderId="0" xfId="0" applyFont="1" applyFill="1" applyAlignment="1">
      <alignment wrapText="1"/>
    </xf>
    <xf numFmtId="0" fontId="44" fillId="41" borderId="0" xfId="0" applyFont="1" applyFill="1" applyAlignment="1" applyProtection="1">
      <alignment horizontal="center" vertical="center" wrapText="1"/>
      <protection locked="0"/>
    </xf>
    <xf numFmtId="0" fontId="44" fillId="41" borderId="0" xfId="0" applyFont="1" applyFill="1" applyAlignment="1">
      <alignment wrapText="1"/>
    </xf>
    <xf numFmtId="0" fontId="50" fillId="41" borderId="0" xfId="0" applyFont="1" applyFill="1" applyAlignment="1" applyProtection="1">
      <alignment horizontal="center" vertical="center" wrapText="1"/>
      <protection locked="0"/>
    </xf>
    <xf numFmtId="0" fontId="50" fillId="41" borderId="0" xfId="0" applyFont="1" applyFill="1" applyAlignment="1">
      <alignment wrapText="1"/>
    </xf>
    <xf numFmtId="0" fontId="44" fillId="41" borderId="0" xfId="0" applyFont="1" applyFill="1" applyAlignment="1" applyProtection="1">
      <alignment wrapText="1"/>
      <protection locked="0"/>
    </xf>
    <xf numFmtId="0" fontId="53" fillId="41" borderId="0" xfId="0" applyFont="1" applyFill="1" applyProtection="1">
      <protection locked="0"/>
    </xf>
    <xf numFmtId="164" fontId="14" fillId="41" borderId="0" xfId="1" applyFont="1" applyFill="1" applyProtection="1">
      <protection locked="0"/>
    </xf>
    <xf numFmtId="0" fontId="14" fillId="41" borderId="0" xfId="0" applyFont="1" applyFill="1"/>
    <xf numFmtId="0" fontId="14" fillId="0" borderId="0" xfId="0" applyFont="1"/>
    <xf numFmtId="0" fontId="54" fillId="41" borderId="0" xfId="0" applyFont="1" applyFill="1" applyProtection="1">
      <protection locked="0"/>
    </xf>
    <xf numFmtId="0" fontId="14" fillId="41" borderId="40" xfId="0" applyFont="1" applyFill="1" applyBorder="1" applyAlignment="1"/>
    <xf numFmtId="0" fontId="14" fillId="0" borderId="80" xfId="0" applyFont="1" applyBorder="1" applyAlignment="1"/>
    <xf numFmtId="0" fontId="38" fillId="0" borderId="28" xfId="0" applyFont="1" applyBorder="1" applyAlignment="1" applyProtection="1">
      <alignment horizontal="center" vertical="center" wrapText="1"/>
    </xf>
    <xf numFmtId="0" fontId="38" fillId="0" borderId="29" xfId="0" applyFont="1" applyBorder="1" applyAlignment="1" applyProtection="1">
      <alignment horizontal="center" vertical="center" wrapText="1"/>
    </xf>
    <xf numFmtId="0" fontId="38" fillId="0" borderId="35" xfId="0" applyFont="1" applyBorder="1" applyAlignment="1" applyProtection="1">
      <alignment horizontal="center" vertical="center" wrapText="1"/>
    </xf>
    <xf numFmtId="0" fontId="52" fillId="0" borderId="22" xfId="0" applyFont="1" applyBorder="1" applyAlignment="1" applyProtection="1">
      <alignment horizontal="center" vertical="center" wrapText="1"/>
    </xf>
    <xf numFmtId="0" fontId="52" fillId="0" borderId="21" xfId="0" applyFont="1" applyBorder="1" applyAlignment="1" applyProtection="1">
      <alignment horizontal="center" vertical="center" wrapText="1"/>
    </xf>
    <xf numFmtId="0" fontId="52" fillId="0" borderId="19" xfId="0" applyFont="1" applyBorder="1" applyAlignment="1" applyProtection="1">
      <alignment horizontal="center" vertical="center" wrapText="1"/>
    </xf>
    <xf numFmtId="0" fontId="19" fillId="38" borderId="59" xfId="0" applyFont="1" applyFill="1" applyBorder="1" applyAlignment="1" applyProtection="1">
      <alignment horizontal="left" vertical="center" wrapText="1"/>
    </xf>
    <xf numFmtId="0" fontId="19" fillId="38" borderId="60" xfId="0" applyFont="1" applyFill="1" applyBorder="1" applyAlignment="1" applyProtection="1">
      <alignment horizontal="left" vertical="center" wrapText="1"/>
    </xf>
    <xf numFmtId="0" fontId="19" fillId="38" borderId="61" xfId="0" applyFont="1" applyFill="1" applyBorder="1" applyAlignment="1" applyProtection="1">
      <alignment horizontal="left" vertical="center" wrapText="1"/>
    </xf>
    <xf numFmtId="0" fontId="25" fillId="0" borderId="13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14" fillId="42" borderId="26" xfId="0" applyFont="1" applyFill="1" applyBorder="1" applyAlignment="1" applyProtection="1">
      <alignment horizontal="left" vertical="center"/>
    </xf>
    <xf numFmtId="0" fontId="14" fillId="42" borderId="27" xfId="0" applyFont="1" applyFill="1" applyBorder="1" applyAlignment="1" applyProtection="1">
      <alignment horizontal="left" vertical="center"/>
    </xf>
    <xf numFmtId="0" fontId="14" fillId="42" borderId="12" xfId="0" applyFont="1" applyFill="1" applyBorder="1" applyAlignment="1" applyProtection="1">
      <alignment horizontal="left" vertical="center"/>
    </xf>
    <xf numFmtId="0" fontId="38" fillId="0" borderId="20" xfId="0" applyFont="1" applyBorder="1" applyAlignment="1" applyProtection="1">
      <alignment horizontal="center" vertical="center" wrapText="1"/>
    </xf>
    <xf numFmtId="0" fontId="38" fillId="0" borderId="0" xfId="0" applyFont="1" applyBorder="1" applyAlignment="1" applyProtection="1">
      <alignment horizontal="center" vertical="center" wrapText="1"/>
    </xf>
    <xf numFmtId="0" fontId="38" fillId="0" borderId="14" xfId="0" applyFont="1" applyBorder="1" applyAlignment="1" applyProtection="1">
      <alignment horizontal="center" vertical="center" wrapText="1"/>
    </xf>
    <xf numFmtId="0" fontId="39" fillId="38" borderId="62" xfId="0" applyFont="1" applyFill="1" applyBorder="1" applyAlignment="1" applyProtection="1">
      <alignment horizontal="left"/>
    </xf>
    <xf numFmtId="0" fontId="39" fillId="38" borderId="60" xfId="0" applyFont="1" applyFill="1" applyBorder="1" applyAlignment="1" applyProtection="1">
      <alignment horizontal="left"/>
    </xf>
    <xf numFmtId="0" fontId="39" fillId="38" borderId="63" xfId="0" applyFont="1" applyFill="1" applyBorder="1" applyAlignment="1" applyProtection="1">
      <alignment horizontal="left"/>
    </xf>
    <xf numFmtId="0" fontId="39" fillId="38" borderId="64" xfId="0" applyFont="1" applyFill="1" applyBorder="1" applyAlignment="1" applyProtection="1">
      <alignment horizontal="left"/>
    </xf>
    <xf numFmtId="0" fontId="39" fillId="38" borderId="65" xfId="0" applyFont="1" applyFill="1" applyBorder="1" applyAlignment="1" applyProtection="1">
      <alignment horizontal="left"/>
    </xf>
    <xf numFmtId="0" fontId="39" fillId="38" borderId="66" xfId="0" applyFont="1" applyFill="1" applyBorder="1" applyAlignment="1" applyProtection="1">
      <alignment horizontal="left"/>
    </xf>
    <xf numFmtId="0" fontId="0" fillId="34" borderId="28" xfId="0" applyFill="1" applyBorder="1" applyAlignment="1" applyProtection="1">
      <alignment horizontal="center"/>
      <protection locked="0"/>
    </xf>
    <xf numFmtId="0" fontId="0" fillId="34" borderId="67" xfId="0" applyFill="1" applyBorder="1" applyAlignment="1" applyProtection="1">
      <alignment horizontal="center"/>
      <protection locked="0"/>
    </xf>
    <xf numFmtId="0" fontId="0" fillId="34" borderId="22" xfId="0" applyFill="1" applyBorder="1" applyAlignment="1" applyProtection="1">
      <alignment horizontal="center"/>
      <protection locked="0"/>
    </xf>
    <xf numFmtId="0" fontId="0" fillId="34" borderId="68" xfId="0" applyFill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14" fillId="42" borderId="26" xfId="0" applyFont="1" applyFill="1" applyBorder="1" applyAlignment="1" applyProtection="1">
      <alignment horizontal="left" vertical="center" wrapText="1"/>
    </xf>
    <xf numFmtId="0" fontId="14" fillId="42" borderId="27" xfId="0" applyFont="1" applyFill="1" applyBorder="1" applyAlignment="1" applyProtection="1">
      <alignment horizontal="left" vertical="center" wrapText="1"/>
    </xf>
    <xf numFmtId="0" fontId="14" fillId="42" borderId="12" xfId="0" applyFont="1" applyFill="1" applyBorder="1" applyAlignment="1" applyProtection="1">
      <alignment horizontal="left" vertical="center" wrapText="1"/>
    </xf>
    <xf numFmtId="0" fontId="19" fillId="38" borderId="71" xfId="0" applyFont="1" applyFill="1" applyBorder="1" applyAlignment="1" applyProtection="1">
      <alignment horizontal="left" vertical="center" wrapText="1"/>
    </xf>
    <xf numFmtId="0" fontId="19" fillId="38" borderId="72" xfId="0" applyFont="1" applyFill="1" applyBorder="1" applyAlignment="1" applyProtection="1">
      <alignment horizontal="left" vertical="center" wrapText="1"/>
    </xf>
    <xf numFmtId="0" fontId="19" fillId="38" borderId="73" xfId="0" applyFont="1" applyFill="1" applyBorder="1" applyAlignment="1" applyProtection="1">
      <alignment horizontal="left" vertical="center" wrapText="1"/>
    </xf>
    <xf numFmtId="0" fontId="42" fillId="34" borderId="32" xfId="0" applyFont="1" applyFill="1" applyBorder="1" applyAlignment="1" applyProtection="1">
      <alignment horizontal="center" vertical="center" wrapText="1"/>
      <protection locked="0"/>
    </xf>
    <xf numFmtId="0" fontId="42" fillId="34" borderId="29" xfId="0" applyFont="1" applyFill="1" applyBorder="1" applyAlignment="1" applyProtection="1">
      <alignment horizontal="center" vertical="center" wrapText="1"/>
      <protection locked="0"/>
    </xf>
    <xf numFmtId="0" fontId="42" fillId="34" borderId="35" xfId="0" applyFont="1" applyFill="1" applyBorder="1" applyAlignment="1" applyProtection="1">
      <alignment horizontal="center" vertical="center" wrapText="1"/>
      <protection locked="0"/>
    </xf>
    <xf numFmtId="0" fontId="42" fillId="34" borderId="58" xfId="0" applyFont="1" applyFill="1" applyBorder="1" applyAlignment="1" applyProtection="1">
      <alignment horizontal="center" vertical="center" wrapText="1"/>
      <protection locked="0"/>
    </xf>
    <xf numFmtId="0" fontId="42" fillId="34" borderId="21" xfId="0" applyFont="1" applyFill="1" applyBorder="1" applyAlignment="1" applyProtection="1">
      <alignment horizontal="center" vertical="center" wrapText="1"/>
      <protection locked="0"/>
    </xf>
    <xf numFmtId="0" fontId="42" fillId="34" borderId="19" xfId="0" applyFont="1" applyFill="1" applyBorder="1" applyAlignment="1" applyProtection="1">
      <alignment horizontal="center" vertical="center" wrapText="1"/>
      <protection locked="0"/>
    </xf>
    <xf numFmtId="0" fontId="39" fillId="38" borderId="77" xfId="0" applyFont="1" applyFill="1" applyBorder="1" applyAlignment="1" applyProtection="1">
      <alignment horizontal="left"/>
    </xf>
    <xf numFmtId="0" fontId="39" fillId="38" borderId="49" xfId="0" applyFont="1" applyFill="1" applyBorder="1" applyAlignment="1" applyProtection="1">
      <alignment horizontal="left"/>
    </xf>
    <xf numFmtId="0" fontId="39" fillId="38" borderId="78" xfId="0" applyFont="1" applyFill="1" applyBorder="1" applyAlignment="1" applyProtection="1">
      <alignment horizontal="left"/>
    </xf>
    <xf numFmtId="0" fontId="40" fillId="40" borderId="30" xfId="0" applyNumberFormat="1" applyFont="1" applyFill="1" applyBorder="1" applyAlignment="1" applyProtection="1">
      <alignment horizontal="center"/>
    </xf>
    <xf numFmtId="0" fontId="40" fillId="40" borderId="69" xfId="0" applyNumberFormat="1" applyFont="1" applyFill="1" applyBorder="1" applyAlignment="1" applyProtection="1">
      <alignment horizontal="center"/>
    </xf>
    <xf numFmtId="0" fontId="41" fillId="33" borderId="40" xfId="0" applyFont="1" applyFill="1" applyBorder="1" applyAlignment="1" applyProtection="1">
      <alignment horizontal="left" vertical="top" wrapText="1"/>
      <protection locked="0"/>
    </xf>
    <xf numFmtId="0" fontId="41" fillId="33" borderId="56" xfId="0" applyFont="1" applyFill="1" applyBorder="1" applyAlignment="1" applyProtection="1">
      <alignment horizontal="left" vertical="top" wrapText="1"/>
      <protection locked="0"/>
    </xf>
    <xf numFmtId="0" fontId="27" fillId="0" borderId="13" xfId="0" applyFont="1" applyBorder="1" applyAlignment="1" applyProtection="1">
      <alignment horizontal="center" vertical="center" wrapText="1"/>
    </xf>
    <xf numFmtId="0" fontId="27" fillId="0" borderId="17" xfId="0" applyFont="1" applyBorder="1" applyAlignment="1" applyProtection="1">
      <alignment horizontal="center" vertical="center" wrapText="1"/>
    </xf>
    <xf numFmtId="0" fontId="27" fillId="0" borderId="28" xfId="0" applyFont="1" applyBorder="1" applyAlignment="1" applyProtection="1">
      <alignment horizontal="center" vertical="center" wrapText="1"/>
    </xf>
    <xf numFmtId="0" fontId="27" fillId="0" borderId="35" xfId="0" applyFont="1" applyBorder="1" applyAlignment="1" applyProtection="1">
      <alignment horizontal="center" vertical="center" wrapText="1"/>
    </xf>
    <xf numFmtId="0" fontId="27" fillId="0" borderId="22" xfId="0" applyFont="1" applyBorder="1" applyAlignment="1" applyProtection="1">
      <alignment horizontal="center" vertical="center" wrapText="1"/>
    </xf>
    <xf numFmtId="0" fontId="27" fillId="0" borderId="19" xfId="0" applyFont="1" applyBorder="1" applyAlignment="1" applyProtection="1">
      <alignment horizontal="center" vertical="center" wrapText="1"/>
    </xf>
    <xf numFmtId="0" fontId="14" fillId="34" borderId="13" xfId="0" applyFont="1" applyFill="1" applyBorder="1" applyAlignment="1" applyProtection="1">
      <alignment horizontal="center" vertical="center"/>
    </xf>
    <xf numFmtId="0" fontId="14" fillId="34" borderId="17" xfId="0" applyFont="1" applyFill="1" applyBorder="1" applyAlignment="1" applyProtection="1">
      <alignment horizontal="center" vertical="center"/>
    </xf>
    <xf numFmtId="22" fontId="22" fillId="0" borderId="21" xfId="0" applyNumberFormat="1" applyFont="1" applyBorder="1" applyAlignment="1" applyProtection="1">
      <alignment horizontal="center"/>
      <protection locked="0"/>
    </xf>
    <xf numFmtId="0" fontId="27" fillId="0" borderId="18" xfId="0" applyFont="1" applyBorder="1" applyAlignment="1" applyProtection="1">
      <alignment horizontal="center" vertical="center" wrapText="1"/>
    </xf>
    <xf numFmtId="0" fontId="27" fillId="34" borderId="57" xfId="0" applyFont="1" applyFill="1" applyBorder="1" applyAlignment="1" applyProtection="1">
      <alignment horizontal="left" vertical="center"/>
    </xf>
    <xf numFmtId="0" fontId="27" fillId="34" borderId="0" xfId="0" applyFont="1" applyFill="1" applyBorder="1" applyAlignment="1" applyProtection="1">
      <alignment horizontal="left" vertical="center"/>
    </xf>
    <xf numFmtId="0" fontId="27" fillId="34" borderId="14" xfId="0" applyFont="1" applyFill="1" applyBorder="1" applyAlignment="1" applyProtection="1">
      <alignment horizontal="left" vertical="center"/>
    </xf>
    <xf numFmtId="0" fontId="14" fillId="34" borderId="70" xfId="0" applyFont="1" applyFill="1" applyBorder="1" applyAlignment="1" applyProtection="1">
      <alignment horizontal="right"/>
      <protection locked="0"/>
    </xf>
    <xf numFmtId="0" fontId="14" fillId="34" borderId="15" xfId="0" applyFont="1" applyFill="1" applyBorder="1" applyAlignment="1" applyProtection="1">
      <alignment horizontal="right"/>
      <protection locked="0"/>
    </xf>
    <xf numFmtId="0" fontId="14" fillId="43" borderId="26" xfId="0" applyFont="1" applyFill="1" applyBorder="1" applyAlignment="1" applyProtection="1">
      <alignment horizontal="left" vertical="center"/>
    </xf>
    <xf numFmtId="0" fontId="14" fillId="43" borderId="27" xfId="0" applyFont="1" applyFill="1" applyBorder="1" applyAlignment="1" applyProtection="1">
      <alignment horizontal="left" vertical="center"/>
    </xf>
    <xf numFmtId="0" fontId="14" fillId="43" borderId="12" xfId="0" applyFont="1" applyFill="1" applyBorder="1" applyAlignment="1" applyProtection="1">
      <alignment horizontal="left" vertical="center"/>
    </xf>
    <xf numFmtId="0" fontId="22" fillId="0" borderId="74" xfId="0" applyFont="1" applyBorder="1" applyAlignment="1" applyProtection="1">
      <alignment horizontal="center"/>
      <protection locked="0"/>
    </xf>
    <xf numFmtId="0" fontId="22" fillId="0" borderId="75" xfId="0" applyFont="1" applyBorder="1" applyAlignment="1" applyProtection="1">
      <alignment horizontal="center"/>
      <protection locked="0"/>
    </xf>
    <xf numFmtId="4" fontId="25" fillId="0" borderId="76" xfId="0" applyNumberFormat="1" applyFont="1" applyBorder="1" applyAlignment="1" applyProtection="1">
      <alignment horizontal="center" vertical="center"/>
      <protection locked="0"/>
    </xf>
    <xf numFmtId="4" fontId="25" fillId="0" borderId="41" xfId="0" applyNumberFormat="1" applyFont="1" applyBorder="1" applyAlignment="1" applyProtection="1">
      <alignment horizontal="center" vertical="center"/>
      <protection locked="0"/>
    </xf>
    <xf numFmtId="0" fontId="14" fillId="42" borderId="21" xfId="0" applyFont="1" applyFill="1" applyBorder="1" applyAlignment="1" applyProtection="1">
      <alignment horizontal="left" vertical="center" wrapText="1"/>
    </xf>
    <xf numFmtId="0" fontId="14" fillId="42" borderId="19" xfId="0" applyFont="1" applyFill="1" applyBorder="1" applyAlignment="1" applyProtection="1">
      <alignment horizontal="left" vertical="center" wrapText="1"/>
    </xf>
    <xf numFmtId="0" fontId="0" fillId="41" borderId="9" xfId="0" applyFill="1" applyBorder="1" applyAlignment="1">
      <alignment horizontal="center" vertical="center"/>
    </xf>
    <xf numFmtId="0" fontId="55" fillId="0" borderId="9" xfId="0" applyFont="1" applyBorder="1" applyAlignment="1">
      <alignment horizontal="center" wrapText="1"/>
    </xf>
    <xf numFmtId="0" fontId="55" fillId="0" borderId="9" xfId="0" applyFont="1" applyBorder="1" applyAlignment="1">
      <alignment horizontal="center" vertical="center" wrapText="1"/>
    </xf>
    <xf numFmtId="0" fontId="57" fillId="0" borderId="9" xfId="0" applyFont="1" applyBorder="1" applyAlignment="1">
      <alignment horizontal="center" vertical="top" wrapText="1"/>
    </xf>
    <xf numFmtId="0" fontId="55" fillId="0" borderId="80" xfId="0" applyFont="1" applyBorder="1" applyAlignment="1">
      <alignment horizontal="center" wrapText="1"/>
    </xf>
    <xf numFmtId="0" fontId="55" fillId="0" borderId="81" xfId="0" applyFont="1" applyBorder="1" applyAlignment="1">
      <alignment horizontal="center" wrapText="1"/>
    </xf>
    <xf numFmtId="0" fontId="55" fillId="0" borderId="82" xfId="0" applyFont="1" applyBorder="1" applyAlignment="1">
      <alignment horizontal="center" wrapText="1"/>
    </xf>
    <xf numFmtId="0" fontId="55" fillId="0" borderId="9" xfId="0" applyFont="1" applyBorder="1" applyAlignment="1">
      <alignment horizontal="left" wrapText="1"/>
    </xf>
    <xf numFmtId="0" fontId="27" fillId="45" borderId="44" xfId="0" applyFont="1" applyFill="1" applyBorder="1" applyAlignment="1" applyProtection="1">
      <alignment horizontal="center" wrapText="1"/>
    </xf>
    <xf numFmtId="0" fontId="27" fillId="45" borderId="16" xfId="0" applyFont="1" applyFill="1" applyBorder="1" applyAlignment="1" applyProtection="1">
      <alignment horizontal="center" wrapText="1"/>
    </xf>
    <xf numFmtId="0" fontId="43" fillId="38" borderId="26" xfId="0" applyFont="1" applyFill="1" applyBorder="1" applyAlignment="1" applyProtection="1">
      <alignment horizontal="center" vertical="center" wrapText="1"/>
    </xf>
    <xf numFmtId="0" fontId="43" fillId="38" borderId="27" xfId="0" applyFont="1" applyFill="1" applyBorder="1" applyAlignment="1" applyProtection="1">
      <alignment horizontal="center" vertical="center" wrapText="1"/>
    </xf>
    <xf numFmtId="0" fontId="43" fillId="38" borderId="12" xfId="0" applyFont="1" applyFill="1" applyBorder="1" applyAlignment="1" applyProtection="1">
      <alignment horizontal="center" vertical="center" wrapText="1"/>
    </xf>
    <xf numFmtId="0" fontId="14" fillId="38" borderId="74" xfId="0" applyFont="1" applyFill="1" applyBorder="1" applyAlignment="1" applyProtection="1">
      <alignment horizontal="left"/>
    </xf>
    <xf numFmtId="0" fontId="14" fillId="38" borderId="75" xfId="0" applyFont="1" applyFill="1" applyBorder="1" applyAlignment="1" applyProtection="1">
      <alignment horizontal="left"/>
    </xf>
    <xf numFmtId="0" fontId="14" fillId="38" borderId="34" xfId="0" applyFont="1" applyFill="1" applyBorder="1" applyAlignment="1" applyProtection="1">
      <alignment horizontal="left"/>
    </xf>
  </cellXfs>
  <cellStyles count="46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Incorrecto" xfId="6" builtinId="27" customBuiltin="1"/>
    <cellStyle name="Millares" xfId="1" builtinId="3"/>
    <cellStyle name="Millares 2" xfId="41" xr:uid="{00000000-0005-0000-0000-000020000000}"/>
    <cellStyle name="Millares 4" xfId="42" xr:uid="{00000000-0005-0000-0000-000021000000}"/>
    <cellStyle name="Moneda 2" xfId="43" xr:uid="{00000000-0005-0000-0000-000022000000}"/>
    <cellStyle name="Neutral" xfId="7" builtinId="28" customBuiltin="1"/>
    <cellStyle name="Normal" xfId="0" builtinId="0"/>
    <cellStyle name="Normal 2" xfId="45" xr:uid="{00000000-0005-0000-0000-000025000000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ítulo 4" xfId="44" xr:uid="{00000000-0005-0000-0000-00002C000000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507698</xdr:colOff>
      <xdr:row>3</xdr:row>
      <xdr:rowOff>164343</xdr:rowOff>
    </xdr:from>
    <xdr:to>
      <xdr:col>4</xdr:col>
      <xdr:colOff>666750</xdr:colOff>
      <xdr:row>4</xdr:row>
      <xdr:rowOff>85724</xdr:rowOff>
    </xdr:to>
    <xdr:sp macro="" textlink="">
      <xdr:nvSpPr>
        <xdr:cNvPr id="3" name="Rectangl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193873" y="735843"/>
          <a:ext cx="159052" cy="1118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680812</xdr:colOff>
      <xdr:row>3</xdr:row>
      <xdr:rowOff>165706</xdr:rowOff>
    </xdr:from>
    <xdr:to>
      <xdr:col>3</xdr:col>
      <xdr:colOff>809625</xdr:colOff>
      <xdr:row>4</xdr:row>
      <xdr:rowOff>76199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281137" y="737206"/>
          <a:ext cx="128813" cy="100993"/>
        </a:xfrm>
        <a:prstGeom prst="rect">
          <a:avLst/>
        </a:prstGeom>
        <a:solidFill>
          <a:srgbClr val="C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1536398</xdr:colOff>
      <xdr:row>3</xdr:row>
      <xdr:rowOff>183393</xdr:rowOff>
    </xdr:from>
    <xdr:to>
      <xdr:col>5</xdr:col>
      <xdr:colOff>28575</xdr:colOff>
      <xdr:row>4</xdr:row>
      <xdr:rowOff>104774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5222573" y="754893"/>
          <a:ext cx="130477" cy="1118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888698</xdr:colOff>
      <xdr:row>3</xdr:row>
      <xdr:rowOff>164344</xdr:rowOff>
    </xdr:from>
    <xdr:to>
      <xdr:col>5</xdr:col>
      <xdr:colOff>1019175</xdr:colOff>
      <xdr:row>4</xdr:row>
      <xdr:rowOff>85725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6213173" y="735844"/>
          <a:ext cx="130477" cy="1118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19050</xdr:rowOff>
    </xdr:from>
    <xdr:to>
      <xdr:col>1</xdr:col>
      <xdr:colOff>600074</xdr:colOff>
      <xdr:row>4</xdr:row>
      <xdr:rowOff>62314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96AAFE-6393-2BD1-1825-9C14CF0227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84" t="8407" r="5049" b="8570"/>
        <a:stretch/>
      </xdr:blipFill>
      <xdr:spPr bwMode="auto">
        <a:xfrm>
          <a:off x="66675" y="19050"/>
          <a:ext cx="1295399" cy="8052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3"/>
  <sheetViews>
    <sheetView topLeftCell="A86" workbookViewId="0">
      <selection activeCell="K5" sqref="K5"/>
    </sheetView>
  </sheetViews>
  <sheetFormatPr baseColWidth="10" defaultRowHeight="15" x14ac:dyDescent="0.25"/>
  <cols>
    <col min="3" max="3" width="16.140625" customWidth="1"/>
    <col min="4" max="4" width="16.28515625" customWidth="1"/>
    <col min="5" max="5" width="24.5703125" customWidth="1"/>
    <col min="6" max="6" width="22.85546875" customWidth="1"/>
    <col min="7" max="7" width="19" customWidth="1"/>
    <col min="8" max="8" width="16.28515625" customWidth="1"/>
    <col min="9" max="9" width="22.85546875" customWidth="1"/>
  </cols>
  <sheetData>
    <row r="1" spans="1:9" s="188" customFormat="1" ht="15" customHeight="1" x14ac:dyDescent="0.25">
      <c r="A1" s="359"/>
      <c r="B1" s="359"/>
      <c r="C1" s="360" t="s">
        <v>195</v>
      </c>
      <c r="D1" s="360"/>
      <c r="E1" s="360"/>
      <c r="F1" s="360"/>
      <c r="G1" s="360"/>
      <c r="H1" s="365" t="s">
        <v>201</v>
      </c>
      <c r="I1" s="365"/>
    </row>
    <row r="2" spans="1:9" s="188" customFormat="1" x14ac:dyDescent="0.25">
      <c r="A2" s="359"/>
      <c r="B2" s="359"/>
      <c r="C2" s="360"/>
      <c r="D2" s="360"/>
      <c r="E2" s="360"/>
      <c r="F2" s="360"/>
      <c r="G2" s="360"/>
      <c r="H2" s="365" t="s">
        <v>196</v>
      </c>
      <c r="I2" s="365"/>
    </row>
    <row r="3" spans="1:9" s="188" customFormat="1" x14ac:dyDescent="0.25">
      <c r="A3" s="359"/>
      <c r="B3" s="359"/>
      <c r="C3" s="359" t="s">
        <v>200</v>
      </c>
      <c r="D3" s="359"/>
      <c r="E3" s="359"/>
      <c r="F3" s="359"/>
      <c r="G3" s="359"/>
      <c r="H3" s="365" t="s">
        <v>197</v>
      </c>
      <c r="I3" s="365"/>
    </row>
    <row r="4" spans="1:9" s="188" customFormat="1" ht="15" customHeight="1" x14ac:dyDescent="0.25">
      <c r="A4" s="359"/>
      <c r="B4" s="359"/>
      <c r="C4" s="361" t="s">
        <v>198</v>
      </c>
      <c r="D4" s="361"/>
      <c r="E4" s="361"/>
      <c r="F4" s="361"/>
      <c r="G4" s="361"/>
      <c r="H4" s="365"/>
      <c r="I4" s="365"/>
    </row>
    <row r="5" spans="1:9" s="188" customFormat="1" x14ac:dyDescent="0.25">
      <c r="A5" s="359"/>
      <c r="B5" s="359"/>
      <c r="C5" s="361"/>
      <c r="D5" s="361"/>
      <c r="E5" s="361"/>
      <c r="F5" s="361"/>
      <c r="G5" s="361"/>
      <c r="H5" s="365"/>
      <c r="I5" s="365"/>
    </row>
    <row r="6" spans="1:9" s="188" customFormat="1" x14ac:dyDescent="0.25">
      <c r="A6" s="362"/>
      <c r="B6" s="363"/>
      <c r="C6" s="363"/>
      <c r="D6" s="363"/>
      <c r="E6" s="363"/>
      <c r="F6" s="363"/>
      <c r="G6" s="363"/>
      <c r="H6" s="363"/>
      <c r="I6" s="364"/>
    </row>
    <row r="7" spans="1:9" ht="15.75" thickBot="1" x14ac:dyDescent="0.3">
      <c r="A7" s="283"/>
      <c r="B7" s="283"/>
      <c r="C7" s="283"/>
      <c r="D7" s="283"/>
      <c r="E7" s="283"/>
      <c r="G7" s="284" t="s">
        <v>199</v>
      </c>
      <c r="H7" s="358"/>
      <c r="I7" s="358"/>
    </row>
    <row r="8" spans="1:9" ht="20.25" x14ac:dyDescent="0.25">
      <c r="A8" s="285" t="s">
        <v>189</v>
      </c>
      <c r="B8" s="286"/>
      <c r="C8" s="286"/>
      <c r="D8" s="286"/>
      <c r="E8" s="286"/>
      <c r="F8" s="286"/>
      <c r="G8" s="286"/>
      <c r="H8" s="286"/>
      <c r="I8" s="287"/>
    </row>
    <row r="9" spans="1:9" ht="20.25" x14ac:dyDescent="0.25">
      <c r="A9" s="300" t="s">
        <v>194</v>
      </c>
      <c r="B9" s="301"/>
      <c r="C9" s="301"/>
      <c r="D9" s="301"/>
      <c r="E9" s="301"/>
      <c r="F9" s="301"/>
      <c r="G9" s="301"/>
      <c r="H9" s="301"/>
      <c r="I9" s="302"/>
    </row>
    <row r="10" spans="1:9" ht="21" thickBot="1" x14ac:dyDescent="0.3">
      <c r="A10" s="288" t="s">
        <v>0</v>
      </c>
      <c r="B10" s="289"/>
      <c r="C10" s="289"/>
      <c r="D10" s="289"/>
      <c r="E10" s="289"/>
      <c r="F10" s="289"/>
      <c r="G10" s="289"/>
      <c r="H10" s="289"/>
      <c r="I10" s="290"/>
    </row>
    <row r="11" spans="1:9" ht="40.5" customHeight="1" x14ac:dyDescent="0.25">
      <c r="A11" s="303" t="s">
        <v>1</v>
      </c>
      <c r="B11" s="304"/>
      <c r="C11" s="304"/>
      <c r="D11" s="305"/>
      <c r="E11" s="150" t="s">
        <v>70</v>
      </c>
      <c r="F11" s="291" t="s">
        <v>71</v>
      </c>
      <c r="G11" s="292"/>
      <c r="H11" s="292"/>
      <c r="I11" s="293"/>
    </row>
    <row r="12" spans="1:9" x14ac:dyDescent="0.25">
      <c r="A12" s="306" t="s">
        <v>2</v>
      </c>
      <c r="B12" s="307"/>
      <c r="C12" s="307"/>
      <c r="D12" s="308"/>
      <c r="E12" s="36"/>
      <c r="F12" s="318" t="s">
        <v>3</v>
      </c>
      <c r="G12" s="319"/>
      <c r="H12" s="319"/>
      <c r="I12" s="320"/>
    </row>
    <row r="13" spans="1:9" x14ac:dyDescent="0.25">
      <c r="A13" s="306" t="s">
        <v>4</v>
      </c>
      <c r="B13" s="307"/>
      <c r="C13" s="307"/>
      <c r="D13" s="308"/>
      <c r="E13" s="37"/>
      <c r="F13" s="144" t="s">
        <v>5</v>
      </c>
      <c r="G13" s="145"/>
      <c r="H13" s="145"/>
      <c r="I13" s="146"/>
    </row>
    <row r="14" spans="1:9" ht="15.75" thickBot="1" x14ac:dyDescent="0.3">
      <c r="A14" s="327" t="s">
        <v>6</v>
      </c>
      <c r="B14" s="328"/>
      <c r="C14" s="328"/>
      <c r="D14" s="329"/>
      <c r="E14" s="2" t="s">
        <v>7</v>
      </c>
      <c r="F14" s="147">
        <v>42158.428516319444</v>
      </c>
      <c r="G14" s="148"/>
      <c r="H14" s="148"/>
      <c r="I14" s="149"/>
    </row>
    <row r="15" spans="1:9" x14ac:dyDescent="0.25">
      <c r="A15" s="309"/>
      <c r="B15" s="310"/>
      <c r="C15" s="38" t="s">
        <v>8</v>
      </c>
      <c r="D15" s="38" t="s">
        <v>9</v>
      </c>
      <c r="E15" s="38" t="s">
        <v>10</v>
      </c>
      <c r="F15" s="38" t="s">
        <v>11</v>
      </c>
      <c r="G15" s="321" t="s">
        <v>12</v>
      </c>
      <c r="H15" s="322"/>
      <c r="I15" s="323"/>
    </row>
    <row r="16" spans="1:9" ht="15.75" thickBot="1" x14ac:dyDescent="0.3">
      <c r="A16" s="311"/>
      <c r="B16" s="312"/>
      <c r="C16" s="39" t="s">
        <v>13</v>
      </c>
      <c r="D16" s="8">
        <v>5</v>
      </c>
      <c r="E16" s="39">
        <v>7</v>
      </c>
      <c r="F16" s="39">
        <v>354</v>
      </c>
      <c r="G16" s="324"/>
      <c r="H16" s="325"/>
      <c r="I16" s="326"/>
    </row>
    <row r="17" spans="1:9" ht="15.75" thickBot="1" x14ac:dyDescent="0.3">
      <c r="A17" s="315" t="s">
        <v>14</v>
      </c>
      <c r="B17" s="316"/>
      <c r="C17" s="316"/>
      <c r="D17" s="316"/>
      <c r="E17" s="316"/>
      <c r="F17" s="316"/>
      <c r="G17" s="316"/>
      <c r="H17" s="316"/>
      <c r="I17" s="317"/>
    </row>
    <row r="18" spans="1:9" ht="15.75" thickBot="1" x14ac:dyDescent="0.3">
      <c r="A18" s="40" t="s">
        <v>15</v>
      </c>
      <c r="B18" s="40" t="s">
        <v>16</v>
      </c>
      <c r="C18" s="40" t="s">
        <v>17</v>
      </c>
      <c r="D18" s="40" t="s">
        <v>18</v>
      </c>
      <c r="E18" s="43" t="s">
        <v>19</v>
      </c>
      <c r="F18" s="43" t="s">
        <v>20</v>
      </c>
      <c r="G18" s="40" t="s">
        <v>21</v>
      </c>
      <c r="H18" s="40" t="s">
        <v>22</v>
      </c>
      <c r="I18" s="40" t="s">
        <v>23</v>
      </c>
    </row>
    <row r="19" spans="1:9" ht="15.75" thickBot="1" x14ac:dyDescent="0.3">
      <c r="A19" s="41">
        <v>9999</v>
      </c>
      <c r="B19" s="42">
        <v>510105</v>
      </c>
      <c r="C19" s="3"/>
      <c r="D19" s="3"/>
      <c r="E19" s="44">
        <f>+D19/D16</f>
        <v>0</v>
      </c>
      <c r="F19" s="4">
        <f>+'personal activo'!X39</f>
        <v>0</v>
      </c>
      <c r="G19" s="3"/>
      <c r="H19" s="45">
        <f>+G19-F19</f>
        <v>0</v>
      </c>
      <c r="I19" s="46" t="e">
        <f>+D19/C19*100</f>
        <v>#DIV/0!</v>
      </c>
    </row>
    <row r="20" spans="1:9" x14ac:dyDescent="0.25">
      <c r="A20" s="15"/>
      <c r="B20" s="16"/>
      <c r="C20" s="16"/>
      <c r="D20" s="16"/>
      <c r="E20" s="16"/>
      <c r="F20" s="16"/>
      <c r="G20" s="16"/>
      <c r="H20" s="16"/>
      <c r="I20" s="17"/>
    </row>
    <row r="21" spans="1:9" ht="15.75" thickBot="1" x14ac:dyDescent="0.3">
      <c r="A21" s="15"/>
      <c r="B21" s="16"/>
      <c r="C21" s="16"/>
      <c r="D21" s="16"/>
      <c r="E21" s="18"/>
      <c r="F21" s="19"/>
      <c r="G21" s="16"/>
      <c r="H21" s="16"/>
      <c r="I21" s="17"/>
    </row>
    <row r="22" spans="1:9" x14ac:dyDescent="0.25">
      <c r="A22" s="15"/>
      <c r="B22" s="16"/>
      <c r="C22" s="294" t="s">
        <v>24</v>
      </c>
      <c r="D22" s="336" t="s">
        <v>25</v>
      </c>
      <c r="E22" s="337"/>
      <c r="F22" s="334" t="s">
        <v>26</v>
      </c>
      <c r="G22" s="334" t="s">
        <v>27</v>
      </c>
      <c r="H22" s="334" t="s">
        <v>28</v>
      </c>
      <c r="I22" s="313" t="s">
        <v>29</v>
      </c>
    </row>
    <row r="23" spans="1:9" ht="15.75" thickBot="1" x14ac:dyDescent="0.3">
      <c r="A23" s="15"/>
      <c r="B23" s="16"/>
      <c r="C23" s="295"/>
      <c r="D23" s="338"/>
      <c r="E23" s="339"/>
      <c r="F23" s="335"/>
      <c r="G23" s="335"/>
      <c r="H23" s="343"/>
      <c r="I23" s="314"/>
    </row>
    <row r="24" spans="1:9" ht="15.75" thickBot="1" x14ac:dyDescent="0.3">
      <c r="A24" s="15"/>
      <c r="B24" s="16"/>
      <c r="C24" s="49" t="s">
        <v>30</v>
      </c>
      <c r="D24" s="52" t="s">
        <v>31</v>
      </c>
      <c r="E24" s="53"/>
      <c r="F24" s="5"/>
      <c r="G24" s="20"/>
      <c r="H24" s="217">
        <f>+'personal activo'!X61</f>
        <v>0</v>
      </c>
      <c r="I24" s="47">
        <v>1</v>
      </c>
    </row>
    <row r="25" spans="1:9" ht="15.75" thickBot="1" x14ac:dyDescent="0.3">
      <c r="A25" s="15"/>
      <c r="B25" s="16"/>
      <c r="C25" s="50"/>
      <c r="D25" s="52" t="s">
        <v>32</v>
      </c>
      <c r="E25" s="53"/>
      <c r="F25" s="56"/>
      <c r="G25" s="20"/>
      <c r="H25" s="218">
        <f>+'personal activo'!AC39</f>
        <v>0</v>
      </c>
      <c r="I25" s="47">
        <v>1</v>
      </c>
    </row>
    <row r="26" spans="1:9" ht="15.75" thickBot="1" x14ac:dyDescent="0.3">
      <c r="A26" s="15"/>
      <c r="B26" s="16"/>
      <c r="C26" s="50"/>
      <c r="D26" s="52" t="s">
        <v>33</v>
      </c>
      <c r="E26" s="53"/>
      <c r="F26" s="56"/>
      <c r="G26" s="20"/>
      <c r="H26" s="218">
        <f>+'personal activo'!AD39</f>
        <v>0</v>
      </c>
      <c r="I26" s="47">
        <v>1</v>
      </c>
    </row>
    <row r="27" spans="1:9" ht="15.75" thickBot="1" x14ac:dyDescent="0.3">
      <c r="A27" s="15"/>
      <c r="B27" s="16"/>
      <c r="C27" s="50"/>
      <c r="D27" s="52" t="s">
        <v>34</v>
      </c>
      <c r="E27" s="53"/>
      <c r="F27" s="56"/>
      <c r="G27" s="20"/>
      <c r="H27" s="218">
        <f>+'personal activo'!AE39</f>
        <v>0</v>
      </c>
      <c r="I27" s="47">
        <v>1</v>
      </c>
    </row>
    <row r="28" spans="1:9" ht="15.75" thickBot="1" x14ac:dyDescent="0.3">
      <c r="A28" s="15"/>
      <c r="B28" s="16"/>
      <c r="C28" s="50"/>
      <c r="D28" s="52" t="s">
        <v>35</v>
      </c>
      <c r="E28" s="53"/>
      <c r="F28" s="56"/>
      <c r="G28" s="20"/>
      <c r="H28" s="218">
        <f>+'personal activo'!AF39</f>
        <v>0</v>
      </c>
      <c r="I28" s="47">
        <v>1</v>
      </c>
    </row>
    <row r="29" spans="1:9" ht="15.75" thickBot="1" x14ac:dyDescent="0.3">
      <c r="A29" s="15"/>
      <c r="B29" s="16"/>
      <c r="C29" s="50"/>
      <c r="D29" s="52" t="s">
        <v>36</v>
      </c>
      <c r="E29" s="53"/>
      <c r="F29" s="57"/>
      <c r="G29" s="20"/>
      <c r="H29" s="219">
        <f>+'personal activo'!AA39</f>
        <v>0</v>
      </c>
      <c r="I29" s="47">
        <v>1</v>
      </c>
    </row>
    <row r="30" spans="1:9" ht="15.75" thickBot="1" x14ac:dyDescent="0.3">
      <c r="A30" s="15"/>
      <c r="B30" s="16"/>
      <c r="C30" s="51"/>
      <c r="D30" s="54" t="s">
        <v>37</v>
      </c>
      <c r="E30" s="55"/>
      <c r="F30" s="58"/>
      <c r="G30" s="153"/>
      <c r="H30" s="220">
        <f>SUM(H24:H29)</f>
        <v>0</v>
      </c>
      <c r="I30" s="59"/>
    </row>
    <row r="31" spans="1:9" ht="15.75" thickBot="1" x14ac:dyDescent="0.3">
      <c r="A31" s="15"/>
      <c r="B31" s="16"/>
      <c r="C31" s="16"/>
      <c r="D31" s="16"/>
      <c r="E31" s="16"/>
      <c r="F31" s="16"/>
      <c r="G31" s="16"/>
      <c r="H31" s="16"/>
      <c r="I31" s="17"/>
    </row>
    <row r="32" spans="1:9" ht="15.75" thickBot="1" x14ac:dyDescent="0.3">
      <c r="A32" s="315" t="s">
        <v>38</v>
      </c>
      <c r="B32" s="316"/>
      <c r="C32" s="316"/>
      <c r="D32" s="316"/>
      <c r="E32" s="316"/>
      <c r="F32" s="316"/>
      <c r="G32" s="316"/>
      <c r="H32" s="316"/>
      <c r="I32" s="317"/>
    </row>
    <row r="33" spans="1:9" ht="15.75" thickBot="1" x14ac:dyDescent="0.3">
      <c r="A33" s="60" t="s">
        <v>15</v>
      </c>
      <c r="B33" s="61" t="s">
        <v>16</v>
      </c>
      <c r="C33" s="61" t="s">
        <v>17</v>
      </c>
      <c r="D33" s="61" t="s">
        <v>18</v>
      </c>
      <c r="E33" s="62" t="s">
        <v>19</v>
      </c>
      <c r="F33" s="43" t="s">
        <v>20</v>
      </c>
      <c r="G33" s="61" t="s">
        <v>21</v>
      </c>
      <c r="H33" s="61" t="s">
        <v>22</v>
      </c>
      <c r="I33" s="60" t="s">
        <v>23</v>
      </c>
    </row>
    <row r="34" spans="1:9" ht="15.75" thickBot="1" x14ac:dyDescent="0.3">
      <c r="A34" s="41">
        <v>9999</v>
      </c>
      <c r="B34" s="42">
        <v>510106</v>
      </c>
      <c r="C34" s="3"/>
      <c r="D34" s="3">
        <v>0</v>
      </c>
      <c r="E34" s="63">
        <f>+C34/7</f>
        <v>0</v>
      </c>
      <c r="F34" s="4">
        <v>0</v>
      </c>
      <c r="G34" s="3"/>
      <c r="H34" s="45">
        <f>+G34-F34</f>
        <v>0</v>
      </c>
      <c r="I34" s="64" t="e">
        <f>+D34/C34*100</f>
        <v>#DIV/0!</v>
      </c>
    </row>
    <row r="35" spans="1:9" x14ac:dyDescent="0.25">
      <c r="A35" s="15"/>
      <c r="B35" s="16"/>
      <c r="C35" s="16"/>
      <c r="D35" s="16"/>
      <c r="E35" s="16"/>
      <c r="F35" s="16"/>
      <c r="G35" s="16"/>
      <c r="H35" s="16"/>
      <c r="I35" s="17"/>
    </row>
    <row r="36" spans="1:9" ht="15.75" thickBot="1" x14ac:dyDescent="0.3">
      <c r="A36" s="15"/>
      <c r="B36" s="16"/>
      <c r="C36" s="16"/>
      <c r="D36" s="16"/>
      <c r="E36" s="16"/>
      <c r="F36" s="16"/>
      <c r="G36" s="16"/>
      <c r="H36" s="16"/>
      <c r="I36" s="17"/>
    </row>
    <row r="37" spans="1:9" x14ac:dyDescent="0.25">
      <c r="A37" s="15"/>
      <c r="B37" s="16"/>
      <c r="C37" s="294" t="s">
        <v>24</v>
      </c>
      <c r="D37" s="336" t="s">
        <v>25</v>
      </c>
      <c r="E37" s="337"/>
      <c r="F37" s="334" t="s">
        <v>26</v>
      </c>
      <c r="G37" s="334" t="s">
        <v>27</v>
      </c>
      <c r="H37" s="334" t="s">
        <v>28</v>
      </c>
      <c r="I37" s="313" t="s">
        <v>29</v>
      </c>
    </row>
    <row r="38" spans="1:9" ht="15.75" thickBot="1" x14ac:dyDescent="0.3">
      <c r="A38" s="15"/>
      <c r="B38" s="16"/>
      <c r="C38" s="295"/>
      <c r="D38" s="338"/>
      <c r="E38" s="339"/>
      <c r="F38" s="335"/>
      <c r="G38" s="335"/>
      <c r="H38" s="335"/>
      <c r="I38" s="314"/>
    </row>
    <row r="39" spans="1:9" ht="23.25" thickBot="1" x14ac:dyDescent="0.3">
      <c r="A39" s="22"/>
      <c r="B39" s="23"/>
      <c r="C39" s="49" t="s">
        <v>39</v>
      </c>
      <c r="D39" s="65" t="s">
        <v>31</v>
      </c>
      <c r="E39" s="66"/>
      <c r="F39" s="5">
        <v>0</v>
      </c>
      <c r="G39" s="20"/>
      <c r="H39" s="69"/>
      <c r="I39" s="47">
        <v>1</v>
      </c>
    </row>
    <row r="40" spans="1:9" ht="23.25" thickBot="1" x14ac:dyDescent="0.3">
      <c r="A40" s="22"/>
      <c r="B40" s="23"/>
      <c r="C40" s="50" t="s">
        <v>40</v>
      </c>
      <c r="D40" s="65" t="s">
        <v>32</v>
      </c>
      <c r="E40" s="66"/>
      <c r="F40" s="67"/>
      <c r="G40" s="20"/>
      <c r="H40" s="70"/>
      <c r="I40" s="47">
        <v>1</v>
      </c>
    </row>
    <row r="41" spans="1:9" ht="23.25" thickBot="1" x14ac:dyDescent="0.3">
      <c r="A41" s="22"/>
      <c r="B41" s="23"/>
      <c r="C41" s="50"/>
      <c r="D41" s="65" t="s">
        <v>33</v>
      </c>
      <c r="E41" s="66"/>
      <c r="F41" s="67"/>
      <c r="G41" s="20"/>
      <c r="H41" s="70"/>
      <c r="I41" s="47">
        <v>1</v>
      </c>
    </row>
    <row r="42" spans="1:9" ht="15.75" thickBot="1" x14ac:dyDescent="0.3">
      <c r="A42" s="22"/>
      <c r="B42" s="23"/>
      <c r="C42" s="50"/>
      <c r="D42" s="65" t="s">
        <v>34</v>
      </c>
      <c r="E42" s="66"/>
      <c r="F42" s="67"/>
      <c r="G42" s="20"/>
      <c r="H42" s="70"/>
      <c r="I42" s="47">
        <v>1</v>
      </c>
    </row>
    <row r="43" spans="1:9" ht="15.75" thickBot="1" x14ac:dyDescent="0.3">
      <c r="A43" s="22"/>
      <c r="B43" s="23"/>
      <c r="C43" s="50"/>
      <c r="D43" s="65" t="s">
        <v>35</v>
      </c>
      <c r="E43" s="66"/>
      <c r="F43" s="67"/>
      <c r="G43" s="20"/>
      <c r="H43" s="70"/>
      <c r="I43" s="47">
        <v>1</v>
      </c>
    </row>
    <row r="44" spans="1:9" ht="15.75" thickBot="1" x14ac:dyDescent="0.3">
      <c r="A44" s="22"/>
      <c r="B44" s="23"/>
      <c r="C44" s="50"/>
      <c r="D44" s="65" t="s">
        <v>36</v>
      </c>
      <c r="E44" s="66"/>
      <c r="F44" s="67"/>
      <c r="G44" s="20"/>
      <c r="H44" s="14"/>
      <c r="I44" s="47">
        <v>1</v>
      </c>
    </row>
    <row r="45" spans="1:9" ht="15.75" thickBot="1" x14ac:dyDescent="0.3">
      <c r="A45" s="15"/>
      <c r="B45" s="16"/>
      <c r="C45" s="51"/>
      <c r="D45" s="54" t="s">
        <v>37</v>
      </c>
      <c r="E45" s="55"/>
      <c r="F45" s="68"/>
      <c r="G45" s="153"/>
      <c r="H45" s="141">
        <f>SUM(H39:H44)</f>
        <v>0</v>
      </c>
      <c r="I45" s="57"/>
    </row>
    <row r="46" spans="1:9" ht="15.75" thickBot="1" x14ac:dyDescent="0.3">
      <c r="A46" s="24"/>
      <c r="B46" s="21"/>
      <c r="C46" s="21"/>
      <c r="D46" s="21"/>
      <c r="E46" s="21"/>
      <c r="F46" s="21"/>
      <c r="G46" s="21"/>
      <c r="H46" s="21"/>
      <c r="I46" s="25"/>
    </row>
    <row r="47" spans="1:9" ht="15.75" thickBot="1" x14ac:dyDescent="0.3">
      <c r="A47" s="297" t="s">
        <v>41</v>
      </c>
      <c r="B47" s="298"/>
      <c r="C47" s="298"/>
      <c r="D47" s="298"/>
      <c r="E47" s="298"/>
      <c r="F47" s="298"/>
      <c r="G47" s="298"/>
      <c r="H47" s="298"/>
      <c r="I47" s="299"/>
    </row>
    <row r="48" spans="1:9" ht="15.75" thickBot="1" x14ac:dyDescent="0.3">
      <c r="A48" s="60" t="s">
        <v>15</v>
      </c>
      <c r="B48" s="61" t="s">
        <v>16</v>
      </c>
      <c r="C48" s="61" t="s">
        <v>17</v>
      </c>
      <c r="D48" s="61" t="s">
        <v>18</v>
      </c>
      <c r="E48" s="62" t="s">
        <v>19</v>
      </c>
      <c r="F48" s="43" t="s">
        <v>20</v>
      </c>
      <c r="G48" s="61" t="s">
        <v>21</v>
      </c>
      <c r="H48" s="61" t="s">
        <v>22</v>
      </c>
      <c r="I48" s="60" t="s">
        <v>23</v>
      </c>
    </row>
    <row r="49" spans="1:10" ht="15.75" thickBot="1" x14ac:dyDescent="0.3">
      <c r="A49" s="41">
        <v>9999</v>
      </c>
      <c r="B49" s="42">
        <v>510510</v>
      </c>
      <c r="C49" s="3">
        <v>244232.9</v>
      </c>
      <c r="D49" s="3"/>
      <c r="E49" s="71">
        <f>+D49/D16</f>
        <v>0</v>
      </c>
      <c r="F49" s="71">
        <f>+'personal activo'!Z60</f>
        <v>0</v>
      </c>
      <c r="G49" s="3"/>
      <c r="H49" s="72">
        <f>+G49-F49</f>
        <v>0</v>
      </c>
      <c r="I49" s="46">
        <f>+D49/C49*100</f>
        <v>0</v>
      </c>
    </row>
    <row r="50" spans="1:10" x14ac:dyDescent="0.25">
      <c r="A50" s="15"/>
      <c r="B50" s="16"/>
      <c r="C50" s="16"/>
      <c r="D50" s="16"/>
      <c r="E50" s="16"/>
      <c r="F50" s="16"/>
      <c r="G50" s="16"/>
      <c r="H50" s="16"/>
      <c r="I50" s="17"/>
    </row>
    <row r="51" spans="1:10" ht="15.75" thickBot="1" x14ac:dyDescent="0.3">
      <c r="A51" s="15"/>
      <c r="B51" s="16"/>
      <c r="C51" s="16"/>
      <c r="D51" s="16"/>
      <c r="E51" s="16"/>
      <c r="F51" s="16"/>
      <c r="G51" s="16"/>
      <c r="H51" s="16"/>
      <c r="I51" s="17"/>
    </row>
    <row r="52" spans="1:10" x14ac:dyDescent="0.25">
      <c r="A52" s="15"/>
      <c r="B52" s="16"/>
      <c r="C52" s="294" t="s">
        <v>24</v>
      </c>
      <c r="D52" s="336" t="s">
        <v>25</v>
      </c>
      <c r="E52" s="337"/>
      <c r="F52" s="334" t="s">
        <v>26</v>
      </c>
      <c r="G52" s="334" t="s">
        <v>27</v>
      </c>
      <c r="H52" s="334" t="s">
        <v>28</v>
      </c>
      <c r="I52" s="313" t="s">
        <v>29</v>
      </c>
    </row>
    <row r="53" spans="1:10" ht="15.75" thickBot="1" x14ac:dyDescent="0.3">
      <c r="A53" s="15"/>
      <c r="B53" s="16"/>
      <c r="C53" s="296"/>
      <c r="D53" s="338"/>
      <c r="E53" s="339"/>
      <c r="F53" s="343"/>
      <c r="G53" s="335"/>
      <c r="H53" s="343"/>
      <c r="I53" s="314"/>
    </row>
    <row r="54" spans="1:10" ht="23.25" thickBot="1" x14ac:dyDescent="0.3">
      <c r="A54" s="15"/>
      <c r="B54" s="16"/>
      <c r="C54" s="143" t="s">
        <v>42</v>
      </c>
      <c r="D54" s="74" t="s">
        <v>31</v>
      </c>
      <c r="E54" s="75"/>
      <c r="F54" s="5"/>
      <c r="G54" s="20"/>
      <c r="H54" s="10"/>
      <c r="I54" s="78">
        <v>1</v>
      </c>
      <c r="J54" s="224"/>
    </row>
    <row r="55" spans="1:10" ht="34.5" thickBot="1" x14ac:dyDescent="0.3">
      <c r="A55" s="15"/>
      <c r="B55" s="16"/>
      <c r="C55" s="73" t="s">
        <v>43</v>
      </c>
      <c r="D55" s="52" t="s">
        <v>31</v>
      </c>
      <c r="E55" s="53"/>
      <c r="F55" s="12"/>
      <c r="G55" s="20"/>
      <c r="H55" s="11"/>
      <c r="I55" s="79">
        <v>1</v>
      </c>
      <c r="J55" s="1"/>
    </row>
    <row r="56" spans="1:10" ht="15.75" thickBot="1" x14ac:dyDescent="0.3">
      <c r="A56" s="15"/>
      <c r="B56" s="16"/>
      <c r="C56" s="56"/>
      <c r="D56" s="52" t="s">
        <v>32</v>
      </c>
      <c r="E56" s="53"/>
      <c r="F56" s="56"/>
      <c r="G56" s="20"/>
      <c r="H56" s="77"/>
      <c r="I56" s="79">
        <v>1</v>
      </c>
      <c r="J56" s="1"/>
    </row>
    <row r="57" spans="1:10" ht="15.75" thickBot="1" x14ac:dyDescent="0.3">
      <c r="A57" s="15"/>
      <c r="B57" s="16"/>
      <c r="C57" s="50"/>
      <c r="D57" s="52" t="s">
        <v>33</v>
      </c>
      <c r="E57" s="53"/>
      <c r="F57" s="56"/>
      <c r="G57" s="20"/>
      <c r="H57" s="77"/>
      <c r="I57" s="79">
        <v>1</v>
      </c>
      <c r="J57" s="1"/>
    </row>
    <row r="58" spans="1:10" ht="15.75" thickBot="1" x14ac:dyDescent="0.3">
      <c r="A58" s="15"/>
      <c r="B58" s="16"/>
      <c r="C58" s="50"/>
      <c r="D58" s="52" t="s">
        <v>34</v>
      </c>
      <c r="E58" s="53"/>
      <c r="F58" s="56"/>
      <c r="G58" s="20"/>
      <c r="H58" s="77"/>
      <c r="I58" s="79">
        <v>1</v>
      </c>
      <c r="J58" s="1"/>
    </row>
    <row r="59" spans="1:10" ht="15.75" thickBot="1" x14ac:dyDescent="0.3">
      <c r="A59" s="15"/>
      <c r="B59" s="16"/>
      <c r="C59" s="50"/>
      <c r="D59" s="52" t="s">
        <v>35</v>
      </c>
      <c r="E59" s="53"/>
      <c r="F59" s="56"/>
      <c r="G59" s="20"/>
      <c r="H59" s="77"/>
      <c r="I59" s="80">
        <v>1</v>
      </c>
      <c r="J59" s="1"/>
    </row>
    <row r="60" spans="1:10" ht="15.75" thickBot="1" x14ac:dyDescent="0.3">
      <c r="A60" s="15"/>
      <c r="B60" s="16"/>
      <c r="C60" s="51"/>
      <c r="D60" s="76" t="s">
        <v>36</v>
      </c>
      <c r="E60" s="58"/>
      <c r="F60" s="57"/>
      <c r="G60" s="20"/>
      <c r="H60" s="9"/>
      <c r="I60" s="80">
        <v>1</v>
      </c>
      <c r="J60" s="1"/>
    </row>
    <row r="61" spans="1:10" ht="15.75" thickBot="1" x14ac:dyDescent="0.3">
      <c r="A61" s="15"/>
      <c r="B61" s="16"/>
      <c r="C61" s="51"/>
      <c r="D61" s="54" t="s">
        <v>37</v>
      </c>
      <c r="E61" s="55"/>
      <c r="F61" s="58"/>
      <c r="G61" s="153"/>
      <c r="H61" s="48">
        <f>SUM(H54:H60)</f>
        <v>0</v>
      </c>
      <c r="I61" s="57"/>
      <c r="J61" s="1"/>
    </row>
    <row r="62" spans="1:10" x14ac:dyDescent="0.25">
      <c r="A62" s="15"/>
      <c r="B62" s="16"/>
      <c r="C62" s="16"/>
      <c r="D62" s="16"/>
      <c r="E62" s="16"/>
      <c r="F62" s="16"/>
      <c r="G62" s="16"/>
      <c r="H62" s="16"/>
      <c r="I62" s="17"/>
      <c r="J62" s="1"/>
    </row>
    <row r="63" spans="1:10" x14ac:dyDescent="0.25">
      <c r="A63" s="15"/>
      <c r="B63" s="16"/>
      <c r="C63" s="16"/>
      <c r="D63" s="16"/>
      <c r="E63" s="16"/>
      <c r="F63" s="16"/>
      <c r="G63" s="16"/>
      <c r="H63" s="16"/>
      <c r="I63" s="17"/>
      <c r="J63" s="1"/>
    </row>
    <row r="64" spans="1:10" x14ac:dyDescent="0.25">
      <c r="A64" s="15"/>
      <c r="B64" s="16"/>
      <c r="C64" s="16"/>
      <c r="D64" s="16"/>
      <c r="E64" s="16"/>
      <c r="F64" s="16"/>
      <c r="G64" s="16"/>
      <c r="H64" s="16"/>
      <c r="I64" s="17"/>
      <c r="J64" s="1"/>
    </row>
    <row r="65" spans="1:10" ht="15.75" thickBot="1" x14ac:dyDescent="0.3">
      <c r="A65" s="15"/>
      <c r="B65" s="16"/>
      <c r="C65" s="356" t="s">
        <v>44</v>
      </c>
      <c r="D65" s="356"/>
      <c r="E65" s="356"/>
      <c r="F65" s="356"/>
      <c r="G65" s="356"/>
      <c r="H65" s="356"/>
      <c r="I65" s="357"/>
      <c r="J65" s="1"/>
    </row>
    <row r="66" spans="1:10" ht="26.25" thickBot="1" x14ac:dyDescent="0.3">
      <c r="A66" s="15"/>
      <c r="B66" s="16"/>
      <c r="C66" s="81" t="s">
        <v>24</v>
      </c>
      <c r="D66" s="81" t="s">
        <v>45</v>
      </c>
      <c r="E66" s="82" t="s">
        <v>31</v>
      </c>
      <c r="F66" s="82" t="s">
        <v>46</v>
      </c>
      <c r="G66" s="83" t="s">
        <v>27</v>
      </c>
      <c r="H66" s="84" t="s">
        <v>47</v>
      </c>
      <c r="I66" s="85" t="s">
        <v>48</v>
      </c>
      <c r="J66" s="151"/>
    </row>
    <row r="67" spans="1:10" x14ac:dyDescent="0.25">
      <c r="A67" s="22"/>
      <c r="B67" s="23"/>
      <c r="C67" s="86"/>
      <c r="D67" s="87"/>
      <c r="E67" s="88"/>
      <c r="F67" s="5"/>
      <c r="G67" s="26"/>
      <c r="H67" s="95"/>
      <c r="I67" s="96"/>
      <c r="J67" s="152"/>
    </row>
    <row r="68" spans="1:10" x14ac:dyDescent="0.25">
      <c r="A68" s="22"/>
      <c r="B68" s="23"/>
      <c r="C68" s="89"/>
      <c r="D68" s="90"/>
      <c r="E68" s="91"/>
      <c r="F68" s="12"/>
      <c r="G68" s="26"/>
      <c r="H68" s="97"/>
      <c r="I68" s="98"/>
      <c r="J68" s="152"/>
    </row>
    <row r="69" spans="1:10" ht="15.75" thickBot="1" x14ac:dyDescent="0.3">
      <c r="A69" s="22"/>
      <c r="B69" s="23"/>
      <c r="C69" s="92"/>
      <c r="D69" s="93"/>
      <c r="E69" s="94"/>
      <c r="F69" s="13"/>
      <c r="G69" s="26"/>
      <c r="H69" s="99"/>
      <c r="I69" s="100"/>
      <c r="J69" s="152"/>
    </row>
    <row r="70" spans="1:10" x14ac:dyDescent="0.25">
      <c r="A70" s="15"/>
      <c r="B70" s="16"/>
      <c r="C70" s="352"/>
      <c r="D70" s="353"/>
      <c r="E70" s="353"/>
      <c r="F70" s="353"/>
      <c r="G70" s="354" t="s">
        <v>49</v>
      </c>
      <c r="H70" s="355"/>
      <c r="I70" s="101">
        <v>0</v>
      </c>
      <c r="J70" s="151"/>
    </row>
    <row r="71" spans="1:10" x14ac:dyDescent="0.25">
      <c r="A71" s="15" t="s">
        <v>50</v>
      </c>
      <c r="B71" s="16"/>
      <c r="C71" s="16"/>
      <c r="D71" s="16"/>
      <c r="E71" s="16"/>
      <c r="F71" s="16"/>
      <c r="G71" s="16"/>
      <c r="H71" s="16"/>
      <c r="I71" s="17"/>
      <c r="J71" s="1"/>
    </row>
    <row r="72" spans="1:10" ht="15.75" thickBot="1" x14ac:dyDescent="0.3">
      <c r="A72" s="15"/>
      <c r="B72" s="16"/>
      <c r="C72" s="23"/>
      <c r="D72" s="16"/>
      <c r="E72" s="16"/>
      <c r="F72" s="16"/>
      <c r="G72" s="16"/>
      <c r="H72" s="19"/>
      <c r="I72" s="17"/>
      <c r="J72" s="1"/>
    </row>
    <row r="73" spans="1:10" ht="15.75" thickBot="1" x14ac:dyDescent="0.3">
      <c r="A73" s="27"/>
      <c r="B73" s="28"/>
      <c r="C73" s="349" t="s">
        <v>51</v>
      </c>
      <c r="D73" s="350"/>
      <c r="E73" s="350"/>
      <c r="F73" s="350"/>
      <c r="G73" s="350"/>
      <c r="H73" s="350"/>
      <c r="I73" s="351"/>
      <c r="J73" s="1"/>
    </row>
    <row r="74" spans="1:10" ht="15.75" thickBot="1" x14ac:dyDescent="0.3">
      <c r="A74" s="15"/>
      <c r="B74" s="16"/>
      <c r="C74" s="16"/>
      <c r="D74" s="16"/>
      <c r="E74" s="16"/>
      <c r="F74" s="19"/>
      <c r="G74" s="19"/>
      <c r="H74" s="19"/>
      <c r="I74" s="17"/>
      <c r="J74" s="1"/>
    </row>
    <row r="75" spans="1:10" x14ac:dyDescent="0.25">
      <c r="A75" s="15"/>
      <c r="B75" s="16"/>
      <c r="C75" s="102" t="s">
        <v>25</v>
      </c>
      <c r="D75" s="103"/>
      <c r="E75" s="104" t="s">
        <v>52</v>
      </c>
      <c r="F75" s="105" t="s">
        <v>53</v>
      </c>
      <c r="G75" s="340" t="s">
        <v>21</v>
      </c>
      <c r="H75" s="126" t="s">
        <v>22</v>
      </c>
      <c r="I75" s="127" t="s">
        <v>29</v>
      </c>
      <c r="J75" s="1"/>
    </row>
    <row r="76" spans="1:10" ht="15.75" thickBot="1" x14ac:dyDescent="0.3">
      <c r="A76" s="15"/>
      <c r="B76" s="16"/>
      <c r="C76" s="106"/>
      <c r="D76" s="107"/>
      <c r="E76" s="108" t="s">
        <v>54</v>
      </c>
      <c r="F76" s="109" t="s">
        <v>55</v>
      </c>
      <c r="G76" s="341"/>
      <c r="H76" s="128" t="s">
        <v>56</v>
      </c>
      <c r="I76" s="129"/>
      <c r="J76" s="1"/>
    </row>
    <row r="77" spans="1:10" ht="15.75" thickBot="1" x14ac:dyDescent="0.3">
      <c r="A77" s="15"/>
      <c r="B77" s="16"/>
      <c r="C77" s="110" t="s">
        <v>31</v>
      </c>
      <c r="D77" s="111"/>
      <c r="E77" s="112">
        <f>+F24</f>
        <v>0</v>
      </c>
      <c r="F77" s="113">
        <f>+H24</f>
        <v>0</v>
      </c>
      <c r="G77" s="130">
        <f>+G19</f>
        <v>0</v>
      </c>
      <c r="H77" s="131">
        <f>+G77-F77</f>
        <v>0</v>
      </c>
      <c r="I77" s="78">
        <v>1</v>
      </c>
      <c r="J77" s="1"/>
    </row>
    <row r="78" spans="1:10" s="188" customFormat="1" ht="15.75" thickBot="1" x14ac:dyDescent="0.3">
      <c r="A78" s="189"/>
      <c r="B78" s="190"/>
      <c r="C78" s="192" t="s">
        <v>135</v>
      </c>
      <c r="D78" s="193"/>
      <c r="E78" s="221">
        <f>+F54</f>
        <v>0</v>
      </c>
      <c r="F78" s="222">
        <f>+H54</f>
        <v>0</v>
      </c>
      <c r="G78" s="223">
        <f>+G49</f>
        <v>0</v>
      </c>
      <c r="H78" s="195">
        <f t="shared" ref="H78:H84" si="0">+G78-F78</f>
        <v>0</v>
      </c>
      <c r="I78" s="191">
        <v>1</v>
      </c>
    </row>
    <row r="79" spans="1:10" s="188" customFormat="1" ht="15.75" thickBot="1" x14ac:dyDescent="0.3">
      <c r="A79" s="189"/>
      <c r="B79" s="190"/>
      <c r="C79" s="192" t="s">
        <v>175</v>
      </c>
      <c r="D79" s="193"/>
      <c r="E79" s="221">
        <f>+F39</f>
        <v>0</v>
      </c>
      <c r="F79" s="222">
        <f>+F34</f>
        <v>0</v>
      </c>
      <c r="G79" s="223">
        <f>+G34</f>
        <v>0</v>
      </c>
      <c r="H79" s="195">
        <f t="shared" si="0"/>
        <v>0</v>
      </c>
      <c r="I79" s="191">
        <v>1</v>
      </c>
    </row>
    <row r="80" spans="1:10" ht="15.75" thickBot="1" x14ac:dyDescent="0.3">
      <c r="A80" s="15"/>
      <c r="B80" s="16"/>
      <c r="C80" s="114" t="s">
        <v>57</v>
      </c>
      <c r="D80" s="115"/>
      <c r="E80" s="116"/>
      <c r="F80" s="117">
        <f>+H25+H40+H56</f>
        <v>0</v>
      </c>
      <c r="G80" s="6"/>
      <c r="H80" s="195">
        <f t="shared" si="0"/>
        <v>0</v>
      </c>
      <c r="I80" s="191">
        <v>1</v>
      </c>
      <c r="J80" s="1"/>
    </row>
    <row r="81" spans="1:10" ht="15.75" thickBot="1" x14ac:dyDescent="0.3">
      <c r="A81" s="15"/>
      <c r="B81" s="16"/>
      <c r="C81" s="118" t="s">
        <v>58</v>
      </c>
      <c r="D81" s="119"/>
      <c r="E81" s="120"/>
      <c r="F81" s="121">
        <f>+H26+H41+H57</f>
        <v>0</v>
      </c>
      <c r="G81" s="4"/>
      <c r="H81" s="195">
        <f t="shared" si="0"/>
        <v>0</v>
      </c>
      <c r="I81" s="191">
        <v>1</v>
      </c>
      <c r="J81" s="1"/>
    </row>
    <row r="82" spans="1:10" ht="15.75" thickBot="1" x14ac:dyDescent="0.3">
      <c r="A82" s="15"/>
      <c r="B82" s="16"/>
      <c r="C82" s="118" t="s">
        <v>34</v>
      </c>
      <c r="D82" s="119"/>
      <c r="E82" s="120"/>
      <c r="F82" s="121">
        <f>+H27+H42+H58</f>
        <v>0</v>
      </c>
      <c r="G82" s="6"/>
      <c r="H82" s="195">
        <f t="shared" si="0"/>
        <v>0</v>
      </c>
      <c r="I82" s="191">
        <v>1</v>
      </c>
      <c r="J82" s="1"/>
    </row>
    <row r="83" spans="1:10" ht="15.75" thickBot="1" x14ac:dyDescent="0.3">
      <c r="A83" s="15"/>
      <c r="B83" s="16"/>
      <c r="C83" s="118" t="s">
        <v>35</v>
      </c>
      <c r="D83" s="119"/>
      <c r="E83" s="120"/>
      <c r="F83" s="121">
        <f>+H28+H43+H59</f>
        <v>0</v>
      </c>
      <c r="G83" s="6"/>
      <c r="H83" s="195">
        <f t="shared" si="0"/>
        <v>0</v>
      </c>
      <c r="I83" s="191">
        <v>1</v>
      </c>
      <c r="J83" s="1"/>
    </row>
    <row r="84" spans="1:10" ht="15.75" thickBot="1" x14ac:dyDescent="0.3">
      <c r="A84" s="15"/>
      <c r="B84" s="16"/>
      <c r="C84" s="118" t="s">
        <v>36</v>
      </c>
      <c r="D84" s="119"/>
      <c r="E84" s="120"/>
      <c r="F84" s="121"/>
      <c r="G84" s="6"/>
      <c r="H84" s="195">
        <f t="shared" si="0"/>
        <v>0</v>
      </c>
      <c r="I84" s="191">
        <v>1</v>
      </c>
      <c r="J84" s="1"/>
    </row>
    <row r="85" spans="1:10" ht="15.75" thickBot="1" x14ac:dyDescent="0.3">
      <c r="A85" s="15"/>
      <c r="B85" s="16"/>
      <c r="C85" s="122" t="s">
        <v>37</v>
      </c>
      <c r="D85" s="123"/>
      <c r="E85" s="124"/>
      <c r="F85" s="125">
        <f>SUM(F77:F84)</f>
        <v>0</v>
      </c>
      <c r="G85" s="194">
        <f t="shared" ref="G85:H85" si="1">SUM(G77:G84)</f>
        <v>0</v>
      </c>
      <c r="H85" s="194">
        <f t="shared" si="1"/>
        <v>0</v>
      </c>
      <c r="I85" s="132"/>
      <c r="J85" s="1"/>
    </row>
    <row r="86" spans="1:10" x14ac:dyDescent="0.25">
      <c r="A86" s="15"/>
      <c r="B86" s="16"/>
      <c r="C86" s="16"/>
      <c r="D86" s="16"/>
      <c r="E86" s="16"/>
      <c r="F86" s="19"/>
      <c r="G86" s="19"/>
      <c r="H86" s="19"/>
      <c r="I86" s="17"/>
      <c r="J86" s="1"/>
    </row>
    <row r="87" spans="1:10" ht="15.75" thickBot="1" x14ac:dyDescent="0.3">
      <c r="A87" s="15"/>
      <c r="B87" s="16"/>
      <c r="C87" s="16"/>
      <c r="D87" s="16"/>
      <c r="E87" s="16"/>
      <c r="F87" s="19"/>
      <c r="G87" s="19"/>
      <c r="H87" s="19"/>
      <c r="I87" s="17"/>
      <c r="J87" s="1"/>
    </row>
    <row r="88" spans="1:10" ht="15.75" thickBot="1" x14ac:dyDescent="0.3">
      <c r="A88" s="133" t="s">
        <v>59</v>
      </c>
      <c r="B88" s="154"/>
      <c r="C88" s="155"/>
      <c r="D88" s="156"/>
      <c r="E88" s="156"/>
      <c r="F88" s="156"/>
      <c r="G88" s="157"/>
      <c r="H88" s="158"/>
      <c r="I88" s="17"/>
    </row>
    <row r="89" spans="1:10" ht="69" customHeight="1" x14ac:dyDescent="0.35">
      <c r="A89" s="330" t="s">
        <v>60</v>
      </c>
      <c r="B89" s="134" t="s">
        <v>61</v>
      </c>
      <c r="C89" s="142"/>
      <c r="D89" s="332" t="s">
        <v>193</v>
      </c>
      <c r="E89" s="332"/>
      <c r="F89" s="333"/>
      <c r="G89" s="135" t="s">
        <v>62</v>
      </c>
      <c r="H89" s="138">
        <f>+G85</f>
        <v>0</v>
      </c>
      <c r="I89" s="17"/>
    </row>
    <row r="90" spans="1:10" ht="21.75" thickBot="1" x14ac:dyDescent="0.4">
      <c r="A90" s="331"/>
      <c r="B90" s="344" t="s">
        <v>63</v>
      </c>
      <c r="C90" s="345"/>
      <c r="D90" s="345"/>
      <c r="E90" s="345"/>
      <c r="F90" s="346"/>
      <c r="G90" s="136" t="s">
        <v>64</v>
      </c>
      <c r="H90" s="139">
        <f>+F85</f>
        <v>0</v>
      </c>
      <c r="I90" s="17"/>
    </row>
    <row r="91" spans="1:10" ht="21.75" thickBot="1" x14ac:dyDescent="0.4">
      <c r="A91" s="30"/>
      <c r="B91" s="29"/>
      <c r="C91" s="347"/>
      <c r="D91" s="348"/>
      <c r="E91" s="7"/>
      <c r="F91" s="31"/>
      <c r="G91" s="137" t="s">
        <v>65</v>
      </c>
      <c r="H91" s="140">
        <f>+H89-H90</f>
        <v>0</v>
      </c>
      <c r="I91" s="17"/>
    </row>
    <row r="92" spans="1:10" x14ac:dyDescent="0.25">
      <c r="A92" s="15"/>
      <c r="B92" s="16"/>
      <c r="C92" s="16"/>
      <c r="D92" s="16"/>
      <c r="E92" s="16"/>
      <c r="F92" s="32"/>
      <c r="G92" s="19"/>
      <c r="H92" s="19"/>
      <c r="I92" s="17"/>
    </row>
    <row r="93" spans="1:10" x14ac:dyDescent="0.25">
      <c r="A93" s="15"/>
      <c r="B93" s="16"/>
      <c r="C93" s="16"/>
      <c r="D93" s="16"/>
      <c r="E93" s="16"/>
      <c r="F93" s="16"/>
      <c r="G93" s="16"/>
      <c r="H93" s="19"/>
      <c r="I93" s="17"/>
    </row>
    <row r="94" spans="1:10" x14ac:dyDescent="0.25">
      <c r="A94" s="15" t="s">
        <v>66</v>
      </c>
      <c r="B94" s="16"/>
      <c r="C94" s="16"/>
      <c r="D94" s="16" t="s">
        <v>67</v>
      </c>
      <c r="E94" s="16"/>
      <c r="F94" s="16"/>
      <c r="G94" s="16" t="s">
        <v>68</v>
      </c>
      <c r="H94" s="16"/>
      <c r="I94" s="17"/>
    </row>
    <row r="95" spans="1:10" x14ac:dyDescent="0.25">
      <c r="A95" s="15"/>
      <c r="B95" s="16"/>
      <c r="C95" s="16"/>
      <c r="D95" s="16"/>
      <c r="E95" s="16"/>
      <c r="F95" s="16"/>
      <c r="G95" s="16"/>
      <c r="H95" s="16"/>
      <c r="I95" s="17"/>
    </row>
    <row r="96" spans="1:10" x14ac:dyDescent="0.25">
      <c r="A96" s="15"/>
      <c r="B96" s="16"/>
      <c r="C96" s="16"/>
      <c r="D96" s="16"/>
      <c r="E96" s="16"/>
      <c r="F96" s="16"/>
      <c r="G96" s="16"/>
      <c r="H96" s="16"/>
      <c r="I96" s="17"/>
    </row>
    <row r="97" spans="1:9" x14ac:dyDescent="0.25">
      <c r="A97" s="15"/>
      <c r="B97" s="16"/>
      <c r="C97" s="16"/>
      <c r="D97" s="16"/>
      <c r="E97" s="16"/>
      <c r="F97" s="16"/>
      <c r="G97" s="16"/>
      <c r="H97" s="16"/>
      <c r="I97" s="17"/>
    </row>
    <row r="98" spans="1:9" x14ac:dyDescent="0.25">
      <c r="A98" s="15"/>
      <c r="B98" s="16"/>
      <c r="C98" s="16"/>
      <c r="D98" s="16"/>
      <c r="E98" s="16"/>
      <c r="F98" s="16"/>
      <c r="G98" s="16"/>
      <c r="H98" s="16"/>
      <c r="I98" s="17"/>
    </row>
    <row r="99" spans="1:9" ht="15.75" thickBot="1" x14ac:dyDescent="0.3">
      <c r="A99" s="24"/>
      <c r="B99" s="16"/>
      <c r="C99" s="16"/>
      <c r="D99" s="33"/>
      <c r="E99" s="16"/>
      <c r="F99" s="16"/>
      <c r="G99" s="33"/>
      <c r="H99" s="16"/>
      <c r="I99" s="17"/>
    </row>
    <row r="100" spans="1:9" x14ac:dyDescent="0.25">
      <c r="A100" s="15"/>
      <c r="B100" s="16"/>
      <c r="C100" s="16"/>
      <c r="D100" s="16"/>
      <c r="E100" s="16"/>
      <c r="F100" s="16"/>
      <c r="G100" s="16"/>
      <c r="H100" s="16"/>
      <c r="I100" s="17"/>
    </row>
    <row r="101" spans="1:9" x14ac:dyDescent="0.25">
      <c r="A101" s="34" t="s">
        <v>192</v>
      </c>
      <c r="B101" s="16"/>
      <c r="C101" s="16"/>
      <c r="D101" s="35" t="s">
        <v>190</v>
      </c>
      <c r="E101" s="16"/>
      <c r="F101" s="16"/>
      <c r="G101" s="35" t="s">
        <v>191</v>
      </c>
      <c r="H101" s="16"/>
      <c r="I101" s="17"/>
    </row>
    <row r="102" spans="1:9" x14ac:dyDescent="0.25">
      <c r="A102" s="34"/>
      <c r="B102" s="16"/>
      <c r="C102" s="16"/>
      <c r="D102" s="35"/>
      <c r="E102" s="16"/>
      <c r="F102" s="16"/>
      <c r="G102" s="35"/>
      <c r="H102" s="16"/>
      <c r="I102" s="17"/>
    </row>
    <row r="103" spans="1:9" ht="15.75" thickBot="1" x14ac:dyDescent="0.3">
      <c r="A103" s="24" t="s">
        <v>69</v>
      </c>
      <c r="B103" s="342">
        <v>42158.428516319444</v>
      </c>
      <c r="C103" s="342"/>
      <c r="D103" s="21"/>
      <c r="E103" s="21"/>
      <c r="F103" s="21"/>
      <c r="G103" s="21"/>
      <c r="H103" s="21"/>
      <c r="I103" s="25"/>
    </row>
  </sheetData>
  <mergeCells count="51">
    <mergeCell ref="H7:I7"/>
    <mergeCell ref="A1:B5"/>
    <mergeCell ref="C1:G2"/>
    <mergeCell ref="C3:G3"/>
    <mergeCell ref="C4:G5"/>
    <mergeCell ref="A6:I6"/>
    <mergeCell ref="H1:I1"/>
    <mergeCell ref="H2:I2"/>
    <mergeCell ref="H3:I5"/>
    <mergeCell ref="B103:C103"/>
    <mergeCell ref="H22:H23"/>
    <mergeCell ref="I22:I23"/>
    <mergeCell ref="H37:H38"/>
    <mergeCell ref="F37:F38"/>
    <mergeCell ref="F52:F53"/>
    <mergeCell ref="B90:F90"/>
    <mergeCell ref="C91:D91"/>
    <mergeCell ref="G37:G38"/>
    <mergeCell ref="C73:I73"/>
    <mergeCell ref="C70:F70"/>
    <mergeCell ref="G70:H70"/>
    <mergeCell ref="C65:I65"/>
    <mergeCell ref="C37:C38"/>
    <mergeCell ref="D52:E53"/>
    <mergeCell ref="H52:H53"/>
    <mergeCell ref="A89:A90"/>
    <mergeCell ref="D89:F89"/>
    <mergeCell ref="F22:F23"/>
    <mergeCell ref="G52:G53"/>
    <mergeCell ref="G22:G23"/>
    <mergeCell ref="D22:E23"/>
    <mergeCell ref="D37:E38"/>
    <mergeCell ref="G75:G76"/>
    <mergeCell ref="A32:I32"/>
    <mergeCell ref="I37:I38"/>
    <mergeCell ref="A8:I8"/>
    <mergeCell ref="A10:I10"/>
    <mergeCell ref="F11:I11"/>
    <mergeCell ref="C22:C23"/>
    <mergeCell ref="C52:C53"/>
    <mergeCell ref="A47:I47"/>
    <mergeCell ref="A9:I9"/>
    <mergeCell ref="A11:D11"/>
    <mergeCell ref="A13:D13"/>
    <mergeCell ref="A15:B16"/>
    <mergeCell ref="I52:I53"/>
    <mergeCell ref="A17:I17"/>
    <mergeCell ref="F12:I12"/>
    <mergeCell ref="G15:I16"/>
    <mergeCell ref="A12:D12"/>
    <mergeCell ref="A14:D14"/>
  </mergeCells>
  <pageMargins left="0.74803149606299213" right="0.74803149606299213" top="0.98425196850393704" bottom="0.98425196850393704" header="0.51181102362204722" footer="0.51181102362204722"/>
  <pageSetup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85"/>
  <sheetViews>
    <sheetView tabSelected="1" workbookViewId="0">
      <selection activeCell="J70" sqref="J70"/>
    </sheetView>
  </sheetViews>
  <sheetFormatPr baseColWidth="10" defaultRowHeight="15" x14ac:dyDescent="0.25"/>
  <cols>
    <col min="2" max="2" width="14.42578125" customWidth="1"/>
    <col min="5" max="5" width="19.28515625" customWidth="1"/>
    <col min="6" max="6" width="32.7109375" customWidth="1"/>
    <col min="10" max="10" width="51" customWidth="1"/>
    <col min="12" max="13" width="11.42578125" style="215"/>
    <col min="14" max="14" width="12.85546875" style="215" bestFit="1" customWidth="1"/>
    <col min="22" max="22" width="11.42578125" style="188"/>
    <col min="27" max="28" width="11.42578125" style="188"/>
    <col min="33" max="33" width="18.5703125" customWidth="1"/>
    <col min="34" max="55" width="11.42578125" style="269"/>
  </cols>
  <sheetData>
    <row r="1" spans="1:55" ht="27" thickBot="1" x14ac:dyDescent="0.45">
      <c r="A1" s="164"/>
      <c r="B1" s="185" t="s">
        <v>72</v>
      </c>
      <c r="C1" s="164"/>
      <c r="D1" s="164"/>
      <c r="E1" s="164"/>
      <c r="F1" s="164"/>
      <c r="G1" s="164"/>
      <c r="H1" s="164"/>
      <c r="I1" s="164"/>
      <c r="J1" s="164"/>
      <c r="K1" s="164"/>
      <c r="L1" s="211"/>
      <c r="M1" s="211"/>
      <c r="N1" s="211"/>
      <c r="O1" s="164"/>
      <c r="P1" s="164"/>
      <c r="Q1" s="164"/>
      <c r="R1" s="164"/>
      <c r="S1" s="164"/>
      <c r="T1" s="164"/>
      <c r="U1" s="164"/>
      <c r="V1" s="197"/>
      <c r="W1" s="164"/>
      <c r="X1" s="164"/>
      <c r="Y1" s="164"/>
      <c r="Z1" s="164"/>
      <c r="AA1" s="197"/>
      <c r="AB1" s="197"/>
      <c r="AC1" s="164"/>
      <c r="AD1" s="164"/>
      <c r="AE1" s="164"/>
      <c r="AF1" s="164"/>
      <c r="AG1" s="164"/>
      <c r="AH1" s="159"/>
    </row>
    <row r="2" spans="1:55" ht="15.75" thickBot="1" x14ac:dyDescent="0.3">
      <c r="A2" s="165"/>
      <c r="B2" s="368" t="s">
        <v>71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69"/>
      <c r="AG2" s="370"/>
      <c r="AH2" s="270"/>
    </row>
    <row r="3" spans="1:55" x14ac:dyDescent="0.25">
      <c r="A3" s="180"/>
      <c r="B3" s="166" t="s">
        <v>73</v>
      </c>
      <c r="C3" s="183">
        <v>9999</v>
      </c>
      <c r="D3" s="371" t="s">
        <v>187</v>
      </c>
      <c r="E3" s="372"/>
      <c r="F3" s="372"/>
      <c r="G3" s="372"/>
      <c r="H3" s="373"/>
      <c r="I3" s="181"/>
      <c r="J3" s="181"/>
      <c r="K3" s="181"/>
      <c r="L3" s="212"/>
      <c r="M3" s="212"/>
      <c r="N3" s="212"/>
      <c r="O3" s="181"/>
      <c r="P3" s="181"/>
      <c r="Q3" s="181"/>
      <c r="R3" s="181"/>
      <c r="S3" s="181"/>
      <c r="T3" s="181"/>
      <c r="U3" s="181"/>
      <c r="V3" s="200"/>
      <c r="W3" s="181"/>
      <c r="X3" s="181"/>
      <c r="Y3" s="181"/>
      <c r="Z3" s="181"/>
      <c r="AA3" s="200"/>
      <c r="AB3" s="200"/>
      <c r="AC3" s="181"/>
      <c r="AD3" s="181"/>
      <c r="AE3" s="181"/>
      <c r="AF3" s="181"/>
      <c r="AG3" s="182"/>
      <c r="AH3" s="196"/>
    </row>
    <row r="4" spans="1:55" x14ac:dyDescent="0.25">
      <c r="A4" s="180"/>
      <c r="B4" s="167" t="s">
        <v>74</v>
      </c>
      <c r="C4" s="169"/>
      <c r="D4" s="186" t="s">
        <v>5</v>
      </c>
      <c r="E4" s="171"/>
      <c r="F4" s="172"/>
      <c r="G4" s="172"/>
      <c r="H4" s="173"/>
      <c r="I4" s="181"/>
      <c r="J4" s="181"/>
      <c r="K4" s="181"/>
      <c r="L4" s="212"/>
      <c r="M4" s="212"/>
      <c r="N4" s="212"/>
      <c r="O4" s="181"/>
      <c r="P4" s="181"/>
      <c r="Q4" s="181"/>
      <c r="R4" s="181"/>
      <c r="S4" s="181"/>
      <c r="T4" s="181"/>
      <c r="U4" s="181"/>
      <c r="V4" s="200"/>
      <c r="W4" s="181"/>
      <c r="X4" s="181"/>
      <c r="Y4" s="181"/>
      <c r="Z4" s="181"/>
      <c r="AA4" s="200"/>
      <c r="AB4" s="200"/>
      <c r="AC4" s="181"/>
      <c r="AD4" s="181"/>
      <c r="AE4" s="181"/>
      <c r="AF4" s="181"/>
      <c r="AG4" s="182"/>
      <c r="AH4" s="196"/>
    </row>
    <row r="5" spans="1:55" x14ac:dyDescent="0.25">
      <c r="A5" s="180"/>
      <c r="B5" s="167" t="s">
        <v>75</v>
      </c>
      <c r="C5" s="169"/>
      <c r="D5" s="186" t="s">
        <v>13</v>
      </c>
      <c r="E5" s="174"/>
      <c r="F5" s="175"/>
      <c r="G5" s="175"/>
      <c r="H5" s="176"/>
      <c r="I5" s="181"/>
      <c r="J5" s="181"/>
      <c r="K5" s="181"/>
      <c r="L5" s="212"/>
      <c r="M5" s="212"/>
      <c r="N5" s="212"/>
      <c r="O5" s="181"/>
      <c r="P5" s="181"/>
      <c r="Q5" s="181"/>
      <c r="R5" s="181"/>
      <c r="S5" s="181"/>
      <c r="T5" s="181"/>
      <c r="U5" s="181"/>
      <c r="V5" s="200"/>
      <c r="W5" s="181"/>
      <c r="X5" s="181"/>
      <c r="Y5" s="181"/>
      <c r="Z5" s="181"/>
      <c r="AA5" s="200"/>
      <c r="AB5" s="200"/>
      <c r="AC5" s="181"/>
      <c r="AD5" s="181"/>
      <c r="AE5" s="181"/>
      <c r="AF5" s="181"/>
      <c r="AG5" s="182"/>
      <c r="AH5" s="196"/>
    </row>
    <row r="6" spans="1:55" ht="15.75" thickBot="1" x14ac:dyDescent="0.3">
      <c r="A6" s="180"/>
      <c r="B6" s="168" t="s">
        <v>76</v>
      </c>
      <c r="C6" s="170"/>
      <c r="D6" s="187">
        <v>354</v>
      </c>
      <c r="E6" s="177"/>
      <c r="F6" s="178"/>
      <c r="G6" s="178"/>
      <c r="H6" s="179"/>
      <c r="I6" s="181"/>
      <c r="J6" s="181"/>
      <c r="K6" s="181"/>
      <c r="L6" s="212"/>
      <c r="M6" s="212"/>
      <c r="N6" s="212"/>
      <c r="O6" s="181"/>
      <c r="P6" s="181"/>
      <c r="Q6" s="181"/>
      <c r="R6" s="181"/>
      <c r="S6" s="181"/>
      <c r="T6" s="181"/>
      <c r="U6" s="181"/>
      <c r="V6" s="200"/>
      <c r="W6" s="181"/>
      <c r="X6" s="181"/>
      <c r="Y6" s="181"/>
      <c r="Z6" s="181"/>
      <c r="AA6" s="200"/>
      <c r="AB6" s="200"/>
      <c r="AC6" s="181"/>
      <c r="AD6" s="181"/>
      <c r="AE6" s="181"/>
      <c r="AF6" s="181"/>
      <c r="AG6" s="182"/>
      <c r="AH6" s="196"/>
    </row>
    <row r="7" spans="1:55" ht="15.75" thickBot="1" x14ac:dyDescent="0.3">
      <c r="A7" s="199"/>
      <c r="B7" s="198"/>
      <c r="C7" s="198"/>
      <c r="D7" s="198"/>
      <c r="E7" s="198"/>
      <c r="F7" s="198"/>
      <c r="G7" s="198"/>
      <c r="H7" s="198"/>
      <c r="I7" s="200"/>
      <c r="J7" s="200"/>
      <c r="K7" s="200"/>
      <c r="L7" s="212"/>
      <c r="M7" s="212"/>
      <c r="N7" s="212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1"/>
      <c r="AH7" s="196"/>
    </row>
    <row r="8" spans="1:55" s="202" customFormat="1" ht="56.25" x14ac:dyDescent="0.2">
      <c r="A8" s="252" t="s">
        <v>77</v>
      </c>
      <c r="B8" s="253" t="s">
        <v>78</v>
      </c>
      <c r="C8" s="253" t="s">
        <v>79</v>
      </c>
      <c r="D8" s="253" t="s">
        <v>80</v>
      </c>
      <c r="E8" s="253" t="s">
        <v>81</v>
      </c>
      <c r="F8" s="254" t="s">
        <v>82</v>
      </c>
      <c r="G8" s="254" t="s">
        <v>24</v>
      </c>
      <c r="H8" s="254" t="s">
        <v>83</v>
      </c>
      <c r="I8" s="255" t="s">
        <v>84</v>
      </c>
      <c r="J8" s="254" t="s">
        <v>85</v>
      </c>
      <c r="K8" s="254" t="s">
        <v>86</v>
      </c>
      <c r="L8" s="256" t="s">
        <v>87</v>
      </c>
      <c r="M8" s="256" t="s">
        <v>172</v>
      </c>
      <c r="N8" s="256" t="s">
        <v>173</v>
      </c>
      <c r="O8" s="254" t="s">
        <v>88</v>
      </c>
      <c r="P8" s="254" t="s">
        <v>89</v>
      </c>
      <c r="Q8" s="257" t="s">
        <v>90</v>
      </c>
      <c r="R8" s="258" t="s">
        <v>91</v>
      </c>
      <c r="S8" s="254" t="s">
        <v>92</v>
      </c>
      <c r="T8" s="258" t="s">
        <v>93</v>
      </c>
      <c r="U8" s="259" t="s">
        <v>10</v>
      </c>
      <c r="V8" s="259" t="s">
        <v>188</v>
      </c>
      <c r="W8" s="254" t="s">
        <v>94</v>
      </c>
      <c r="X8" s="260" t="s">
        <v>95</v>
      </c>
      <c r="Y8" s="260" t="s">
        <v>96</v>
      </c>
      <c r="Z8" s="260" t="s">
        <v>97</v>
      </c>
      <c r="AA8" s="260" t="s">
        <v>171</v>
      </c>
      <c r="AB8" s="260" t="s">
        <v>174</v>
      </c>
      <c r="AC8" s="260" t="s">
        <v>98</v>
      </c>
      <c r="AD8" s="260" t="s">
        <v>99</v>
      </c>
      <c r="AE8" s="260" t="s">
        <v>100</v>
      </c>
      <c r="AF8" s="260" t="s">
        <v>101</v>
      </c>
      <c r="AG8" s="261" t="s">
        <v>102</v>
      </c>
      <c r="AH8" s="271"/>
      <c r="AI8" s="272"/>
      <c r="AJ8" s="272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2"/>
      <c r="AV8" s="272"/>
      <c r="AW8" s="272"/>
      <c r="AX8" s="272"/>
      <c r="AY8" s="272"/>
      <c r="AZ8" s="272"/>
      <c r="BA8" s="272"/>
      <c r="BB8" s="272"/>
      <c r="BC8" s="272"/>
    </row>
    <row r="9" spans="1:55" s="204" customFormat="1" ht="24.95" customHeight="1" x14ac:dyDescent="0.2">
      <c r="A9" s="205">
        <v>1</v>
      </c>
      <c r="B9" s="206" t="s">
        <v>30</v>
      </c>
      <c r="C9" s="207"/>
      <c r="D9" s="207"/>
      <c r="E9" s="206" t="s">
        <v>103</v>
      </c>
      <c r="F9" s="206" t="s">
        <v>104</v>
      </c>
      <c r="G9" s="206" t="s">
        <v>30</v>
      </c>
      <c r="H9" s="206" t="s">
        <v>105</v>
      </c>
      <c r="I9" s="208"/>
      <c r="J9" s="228"/>
      <c r="K9" s="228" t="s">
        <v>106</v>
      </c>
      <c r="L9" s="229">
        <v>0</v>
      </c>
      <c r="M9" s="229"/>
      <c r="N9" s="229"/>
      <c r="O9" s="268">
        <v>42005</v>
      </c>
      <c r="P9" s="268">
        <v>42369</v>
      </c>
      <c r="Q9" s="230">
        <v>1</v>
      </c>
      <c r="R9" s="231">
        <v>1</v>
      </c>
      <c r="S9" s="209">
        <v>0</v>
      </c>
      <c r="T9" s="231">
        <v>1</v>
      </c>
      <c r="U9" s="207">
        <v>0</v>
      </c>
      <c r="V9" s="207">
        <v>12</v>
      </c>
      <c r="W9" s="207">
        <v>1</v>
      </c>
      <c r="X9" s="232">
        <f t="shared" ref="X9:X38" si="0">+L9*U9</f>
        <v>0</v>
      </c>
      <c r="Y9" s="232"/>
      <c r="Z9" s="232"/>
      <c r="AA9" s="232">
        <f t="shared" ref="AA9:AA38" si="1">+N9*U9</f>
        <v>0</v>
      </c>
      <c r="AB9" s="232">
        <f>+X9+AA9</f>
        <v>0</v>
      </c>
      <c r="AC9" s="232">
        <f t="shared" ref="AC9:AC26" si="2">+L9</f>
        <v>0</v>
      </c>
      <c r="AD9" s="232">
        <v>0</v>
      </c>
      <c r="AE9" s="232">
        <f>+AB9*9.65%</f>
        <v>0</v>
      </c>
      <c r="AF9" s="232">
        <f>+AB9*8.33%</f>
        <v>0</v>
      </c>
      <c r="AG9" s="262">
        <f>SUM(AB9:AF9)</f>
        <v>0</v>
      </c>
      <c r="AH9" s="273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</row>
    <row r="10" spans="1:55" s="204" customFormat="1" ht="24.95" customHeight="1" x14ac:dyDescent="0.2">
      <c r="A10" s="205">
        <v>2</v>
      </c>
      <c r="B10" s="206" t="s">
        <v>30</v>
      </c>
      <c r="C10" s="207"/>
      <c r="D10" s="207"/>
      <c r="E10" s="206" t="s">
        <v>103</v>
      </c>
      <c r="F10" s="206" t="s">
        <v>107</v>
      </c>
      <c r="G10" s="206" t="s">
        <v>30</v>
      </c>
      <c r="H10" s="206" t="s">
        <v>108</v>
      </c>
      <c r="I10" s="208"/>
      <c r="J10" s="228"/>
      <c r="K10" s="228" t="s">
        <v>109</v>
      </c>
      <c r="L10" s="229">
        <v>0</v>
      </c>
      <c r="M10" s="229"/>
      <c r="N10" s="229"/>
      <c r="O10" s="268">
        <v>42005</v>
      </c>
      <c r="P10" s="268">
        <v>42369</v>
      </c>
      <c r="Q10" s="230">
        <v>1</v>
      </c>
      <c r="R10" s="231">
        <v>1</v>
      </c>
      <c r="S10" s="209">
        <v>0</v>
      </c>
      <c r="T10" s="231">
        <v>1</v>
      </c>
      <c r="U10" s="207">
        <v>0</v>
      </c>
      <c r="V10" s="207">
        <v>12</v>
      </c>
      <c r="W10" s="207">
        <v>1</v>
      </c>
      <c r="X10" s="232">
        <f t="shared" si="0"/>
        <v>0</v>
      </c>
      <c r="Y10" s="232"/>
      <c r="Z10" s="232"/>
      <c r="AA10" s="232">
        <f t="shared" si="1"/>
        <v>0</v>
      </c>
      <c r="AB10" s="232">
        <f t="shared" ref="AB10:AB38" si="3">+X10+AA10</f>
        <v>0</v>
      </c>
      <c r="AC10" s="232">
        <f t="shared" si="2"/>
        <v>0</v>
      </c>
      <c r="AD10" s="232">
        <v>0</v>
      </c>
      <c r="AE10" s="232">
        <f t="shared" ref="AE10:AE38" si="4">+AB10*9.65%</f>
        <v>0</v>
      </c>
      <c r="AF10" s="232">
        <f t="shared" ref="AF10:AF38" si="5">+AB10*8.33%</f>
        <v>0</v>
      </c>
      <c r="AG10" s="262">
        <f t="shared" ref="AG10:AG38" si="6">SUM(AB10:AF10)</f>
        <v>0</v>
      </c>
      <c r="AH10" s="273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</row>
    <row r="11" spans="1:55" s="204" customFormat="1" ht="24.95" customHeight="1" x14ac:dyDescent="0.2">
      <c r="A11" s="205">
        <v>3</v>
      </c>
      <c r="B11" s="206" t="s">
        <v>30</v>
      </c>
      <c r="C11" s="207"/>
      <c r="D11" s="207"/>
      <c r="E11" s="206" t="s">
        <v>103</v>
      </c>
      <c r="F11" s="206" t="s">
        <v>110</v>
      </c>
      <c r="G11" s="206" t="s">
        <v>30</v>
      </c>
      <c r="H11" s="206" t="s">
        <v>111</v>
      </c>
      <c r="I11" s="208"/>
      <c r="J11" s="228"/>
      <c r="K11" s="228" t="s">
        <v>112</v>
      </c>
      <c r="L11" s="229">
        <v>0</v>
      </c>
      <c r="M11" s="229"/>
      <c r="N11" s="229"/>
      <c r="O11" s="268">
        <v>42005</v>
      </c>
      <c r="P11" s="268">
        <v>42369</v>
      </c>
      <c r="Q11" s="230">
        <v>1</v>
      </c>
      <c r="R11" s="231">
        <v>1</v>
      </c>
      <c r="S11" s="209">
        <v>0</v>
      </c>
      <c r="T11" s="231">
        <v>1</v>
      </c>
      <c r="U11" s="207">
        <v>0</v>
      </c>
      <c r="V11" s="207">
        <v>12</v>
      </c>
      <c r="W11" s="207">
        <v>1</v>
      </c>
      <c r="X11" s="232">
        <f t="shared" si="0"/>
        <v>0</v>
      </c>
      <c r="Y11" s="232"/>
      <c r="Z11" s="232"/>
      <c r="AA11" s="232">
        <f t="shared" si="1"/>
        <v>0</v>
      </c>
      <c r="AB11" s="232">
        <f t="shared" si="3"/>
        <v>0</v>
      </c>
      <c r="AC11" s="232">
        <f t="shared" si="2"/>
        <v>0</v>
      </c>
      <c r="AD11" s="232">
        <v>0</v>
      </c>
      <c r="AE11" s="232">
        <f t="shared" si="4"/>
        <v>0</v>
      </c>
      <c r="AF11" s="232">
        <f t="shared" si="5"/>
        <v>0</v>
      </c>
      <c r="AG11" s="262">
        <f t="shared" si="6"/>
        <v>0</v>
      </c>
      <c r="AH11" s="273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4"/>
    </row>
    <row r="12" spans="1:55" s="204" customFormat="1" ht="24.95" customHeight="1" x14ac:dyDescent="0.2">
      <c r="A12" s="205">
        <v>4</v>
      </c>
      <c r="B12" s="206" t="s">
        <v>30</v>
      </c>
      <c r="C12" s="207"/>
      <c r="D12" s="207"/>
      <c r="E12" s="206" t="s">
        <v>103</v>
      </c>
      <c r="F12" s="206" t="s">
        <v>113</v>
      </c>
      <c r="G12" s="206" t="s">
        <v>30</v>
      </c>
      <c r="H12" s="206" t="s">
        <v>114</v>
      </c>
      <c r="I12" s="208"/>
      <c r="J12" s="228"/>
      <c r="K12" s="228" t="s">
        <v>112</v>
      </c>
      <c r="L12" s="229">
        <v>0</v>
      </c>
      <c r="M12" s="229"/>
      <c r="N12" s="229"/>
      <c r="O12" s="268">
        <v>42005</v>
      </c>
      <c r="P12" s="268">
        <v>42369</v>
      </c>
      <c r="Q12" s="230">
        <v>1</v>
      </c>
      <c r="R12" s="231">
        <v>1</v>
      </c>
      <c r="S12" s="209">
        <v>0</v>
      </c>
      <c r="T12" s="231">
        <v>1</v>
      </c>
      <c r="U12" s="207">
        <v>0</v>
      </c>
      <c r="V12" s="207">
        <v>12</v>
      </c>
      <c r="W12" s="207">
        <v>1</v>
      </c>
      <c r="X12" s="232">
        <f t="shared" si="0"/>
        <v>0</v>
      </c>
      <c r="Y12" s="232"/>
      <c r="Z12" s="232"/>
      <c r="AA12" s="232">
        <f t="shared" si="1"/>
        <v>0</v>
      </c>
      <c r="AB12" s="232">
        <f t="shared" si="3"/>
        <v>0</v>
      </c>
      <c r="AC12" s="232">
        <f t="shared" si="2"/>
        <v>0</v>
      </c>
      <c r="AD12" s="232">
        <v>0</v>
      </c>
      <c r="AE12" s="232">
        <f t="shared" si="4"/>
        <v>0</v>
      </c>
      <c r="AF12" s="232">
        <f t="shared" si="5"/>
        <v>0</v>
      </c>
      <c r="AG12" s="262">
        <f t="shared" si="6"/>
        <v>0</v>
      </c>
      <c r="AH12" s="273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</row>
    <row r="13" spans="1:55" s="204" customFormat="1" ht="24.95" customHeight="1" x14ac:dyDescent="0.2">
      <c r="A13" s="205">
        <v>5</v>
      </c>
      <c r="B13" s="206" t="s">
        <v>30</v>
      </c>
      <c r="C13" s="207"/>
      <c r="D13" s="207"/>
      <c r="E13" s="206" t="s">
        <v>103</v>
      </c>
      <c r="F13" s="206" t="s">
        <v>115</v>
      </c>
      <c r="G13" s="206" t="s">
        <v>30</v>
      </c>
      <c r="H13" s="206" t="s">
        <v>116</v>
      </c>
      <c r="I13" s="208"/>
      <c r="J13" s="228"/>
      <c r="K13" s="228" t="s">
        <v>112</v>
      </c>
      <c r="L13" s="229">
        <v>0</v>
      </c>
      <c r="M13" s="229"/>
      <c r="N13" s="229"/>
      <c r="O13" s="268">
        <v>42005</v>
      </c>
      <c r="P13" s="268">
        <v>42369</v>
      </c>
      <c r="Q13" s="230">
        <v>1</v>
      </c>
      <c r="R13" s="231">
        <v>1</v>
      </c>
      <c r="S13" s="209">
        <v>0</v>
      </c>
      <c r="T13" s="231">
        <v>1</v>
      </c>
      <c r="U13" s="207">
        <v>0</v>
      </c>
      <c r="V13" s="207">
        <v>12</v>
      </c>
      <c r="W13" s="207">
        <v>1</v>
      </c>
      <c r="X13" s="232">
        <f t="shared" si="0"/>
        <v>0</v>
      </c>
      <c r="Y13" s="232"/>
      <c r="Z13" s="232"/>
      <c r="AA13" s="232">
        <f t="shared" si="1"/>
        <v>0</v>
      </c>
      <c r="AB13" s="232">
        <f t="shared" si="3"/>
        <v>0</v>
      </c>
      <c r="AC13" s="232">
        <f t="shared" si="2"/>
        <v>0</v>
      </c>
      <c r="AD13" s="232">
        <v>0</v>
      </c>
      <c r="AE13" s="232">
        <f t="shared" si="4"/>
        <v>0</v>
      </c>
      <c r="AF13" s="232">
        <f t="shared" si="5"/>
        <v>0</v>
      </c>
      <c r="AG13" s="262">
        <f t="shared" si="6"/>
        <v>0</v>
      </c>
      <c r="AH13" s="273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</row>
    <row r="14" spans="1:55" s="204" customFormat="1" ht="24.95" customHeight="1" x14ac:dyDescent="0.2">
      <c r="A14" s="205">
        <v>6</v>
      </c>
      <c r="B14" s="206" t="s">
        <v>30</v>
      </c>
      <c r="C14" s="207"/>
      <c r="D14" s="207"/>
      <c r="E14" s="206" t="s">
        <v>103</v>
      </c>
      <c r="F14" s="206" t="s">
        <v>117</v>
      </c>
      <c r="G14" s="206" t="s">
        <v>30</v>
      </c>
      <c r="H14" s="206" t="s">
        <v>118</v>
      </c>
      <c r="I14" s="208"/>
      <c r="J14" s="228"/>
      <c r="K14" s="228" t="s">
        <v>119</v>
      </c>
      <c r="L14" s="229">
        <v>0</v>
      </c>
      <c r="M14" s="229"/>
      <c r="N14" s="229"/>
      <c r="O14" s="268">
        <v>42005</v>
      </c>
      <c r="P14" s="268">
        <v>42369</v>
      </c>
      <c r="Q14" s="230">
        <v>1</v>
      </c>
      <c r="R14" s="231">
        <v>1</v>
      </c>
      <c r="S14" s="209">
        <v>0</v>
      </c>
      <c r="T14" s="231">
        <v>1</v>
      </c>
      <c r="U14" s="207">
        <v>0</v>
      </c>
      <c r="V14" s="207">
        <v>12</v>
      </c>
      <c r="W14" s="207">
        <v>1</v>
      </c>
      <c r="X14" s="232">
        <f t="shared" si="0"/>
        <v>0</v>
      </c>
      <c r="Y14" s="232"/>
      <c r="Z14" s="232"/>
      <c r="AA14" s="232">
        <f t="shared" si="1"/>
        <v>0</v>
      </c>
      <c r="AB14" s="232">
        <f t="shared" si="3"/>
        <v>0</v>
      </c>
      <c r="AC14" s="232">
        <f t="shared" si="2"/>
        <v>0</v>
      </c>
      <c r="AD14" s="232">
        <v>0</v>
      </c>
      <c r="AE14" s="232">
        <f t="shared" si="4"/>
        <v>0</v>
      </c>
      <c r="AF14" s="232">
        <f t="shared" si="5"/>
        <v>0</v>
      </c>
      <c r="AG14" s="262">
        <f t="shared" si="6"/>
        <v>0</v>
      </c>
      <c r="AH14" s="273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274"/>
      <c r="BC14" s="274"/>
    </row>
    <row r="15" spans="1:55" s="204" customFormat="1" ht="24.95" customHeight="1" x14ac:dyDescent="0.2">
      <c r="A15" s="205">
        <v>7</v>
      </c>
      <c r="B15" s="206" t="s">
        <v>30</v>
      </c>
      <c r="C15" s="207"/>
      <c r="D15" s="207"/>
      <c r="E15" s="206" t="s">
        <v>103</v>
      </c>
      <c r="F15" s="206" t="s">
        <v>120</v>
      </c>
      <c r="G15" s="206" t="s">
        <v>30</v>
      </c>
      <c r="H15" s="206" t="s">
        <v>121</v>
      </c>
      <c r="I15" s="208"/>
      <c r="J15" s="228"/>
      <c r="K15" s="228" t="s">
        <v>122</v>
      </c>
      <c r="L15" s="229">
        <v>0</v>
      </c>
      <c r="M15" s="229"/>
      <c r="N15" s="229"/>
      <c r="O15" s="268">
        <v>42005</v>
      </c>
      <c r="P15" s="268">
        <v>42369</v>
      </c>
      <c r="Q15" s="230">
        <v>1</v>
      </c>
      <c r="R15" s="231">
        <v>1</v>
      </c>
      <c r="S15" s="209">
        <v>0</v>
      </c>
      <c r="T15" s="231">
        <v>1</v>
      </c>
      <c r="U15" s="207">
        <v>0</v>
      </c>
      <c r="V15" s="207">
        <v>12</v>
      </c>
      <c r="W15" s="207">
        <v>1</v>
      </c>
      <c r="X15" s="232">
        <f t="shared" si="0"/>
        <v>0</v>
      </c>
      <c r="Y15" s="232"/>
      <c r="Z15" s="232"/>
      <c r="AA15" s="232">
        <f t="shared" si="1"/>
        <v>0</v>
      </c>
      <c r="AB15" s="232">
        <f t="shared" si="3"/>
        <v>0</v>
      </c>
      <c r="AC15" s="232">
        <f t="shared" si="2"/>
        <v>0</v>
      </c>
      <c r="AD15" s="232">
        <v>0</v>
      </c>
      <c r="AE15" s="232">
        <f t="shared" si="4"/>
        <v>0</v>
      </c>
      <c r="AF15" s="232">
        <f t="shared" si="5"/>
        <v>0</v>
      </c>
      <c r="AG15" s="262">
        <f t="shared" si="6"/>
        <v>0</v>
      </c>
      <c r="AH15" s="273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</row>
    <row r="16" spans="1:55" s="204" customFormat="1" ht="24.95" customHeight="1" x14ac:dyDescent="0.2">
      <c r="A16" s="205">
        <v>8</v>
      </c>
      <c r="B16" s="206" t="s">
        <v>30</v>
      </c>
      <c r="C16" s="207"/>
      <c r="D16" s="207"/>
      <c r="E16" s="206" t="s">
        <v>103</v>
      </c>
      <c r="F16" s="206" t="s">
        <v>123</v>
      </c>
      <c r="G16" s="206" t="s">
        <v>30</v>
      </c>
      <c r="H16" s="206" t="s">
        <v>124</v>
      </c>
      <c r="I16" s="208"/>
      <c r="J16" s="228"/>
      <c r="K16" s="228" t="s">
        <v>125</v>
      </c>
      <c r="L16" s="229">
        <v>0</v>
      </c>
      <c r="M16" s="229"/>
      <c r="N16" s="229"/>
      <c r="O16" s="268">
        <v>42005</v>
      </c>
      <c r="P16" s="268">
        <v>42369</v>
      </c>
      <c r="Q16" s="230">
        <v>1</v>
      </c>
      <c r="R16" s="231">
        <v>1</v>
      </c>
      <c r="S16" s="209">
        <v>0</v>
      </c>
      <c r="T16" s="231">
        <v>1</v>
      </c>
      <c r="U16" s="207">
        <v>0</v>
      </c>
      <c r="V16" s="207">
        <v>12</v>
      </c>
      <c r="W16" s="207">
        <v>1</v>
      </c>
      <c r="X16" s="232">
        <f t="shared" si="0"/>
        <v>0</v>
      </c>
      <c r="Y16" s="232"/>
      <c r="Z16" s="232"/>
      <c r="AA16" s="232">
        <f t="shared" si="1"/>
        <v>0</v>
      </c>
      <c r="AB16" s="232">
        <f t="shared" si="3"/>
        <v>0</v>
      </c>
      <c r="AC16" s="232">
        <f t="shared" si="2"/>
        <v>0</v>
      </c>
      <c r="AD16" s="232">
        <v>0</v>
      </c>
      <c r="AE16" s="232">
        <f t="shared" si="4"/>
        <v>0</v>
      </c>
      <c r="AF16" s="232">
        <f t="shared" si="5"/>
        <v>0</v>
      </c>
      <c r="AG16" s="262">
        <f t="shared" si="6"/>
        <v>0</v>
      </c>
      <c r="AH16" s="273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</row>
    <row r="17" spans="1:55" s="204" customFormat="1" ht="24.95" customHeight="1" x14ac:dyDescent="0.2">
      <c r="A17" s="205">
        <v>9</v>
      </c>
      <c r="B17" s="206" t="s">
        <v>30</v>
      </c>
      <c r="C17" s="207"/>
      <c r="D17" s="207"/>
      <c r="E17" s="206" t="s">
        <v>103</v>
      </c>
      <c r="F17" s="206" t="s">
        <v>126</v>
      </c>
      <c r="G17" s="206" t="s">
        <v>30</v>
      </c>
      <c r="H17" s="206" t="s">
        <v>127</v>
      </c>
      <c r="I17" s="208"/>
      <c r="J17" s="228"/>
      <c r="K17" s="228" t="s">
        <v>128</v>
      </c>
      <c r="L17" s="229">
        <v>0</v>
      </c>
      <c r="M17" s="229"/>
      <c r="N17" s="229"/>
      <c r="O17" s="268">
        <v>42005</v>
      </c>
      <c r="P17" s="268">
        <v>42369</v>
      </c>
      <c r="Q17" s="230">
        <v>1</v>
      </c>
      <c r="R17" s="231">
        <v>1</v>
      </c>
      <c r="S17" s="209">
        <v>0</v>
      </c>
      <c r="T17" s="231">
        <v>1</v>
      </c>
      <c r="U17" s="207">
        <v>0</v>
      </c>
      <c r="V17" s="207">
        <v>12</v>
      </c>
      <c r="W17" s="207">
        <v>1</v>
      </c>
      <c r="X17" s="232">
        <f t="shared" si="0"/>
        <v>0</v>
      </c>
      <c r="Y17" s="232"/>
      <c r="Z17" s="232"/>
      <c r="AA17" s="232">
        <f t="shared" si="1"/>
        <v>0</v>
      </c>
      <c r="AB17" s="232">
        <f t="shared" si="3"/>
        <v>0</v>
      </c>
      <c r="AC17" s="232">
        <f t="shared" si="2"/>
        <v>0</v>
      </c>
      <c r="AD17" s="232">
        <v>0</v>
      </c>
      <c r="AE17" s="232">
        <f t="shared" si="4"/>
        <v>0</v>
      </c>
      <c r="AF17" s="232">
        <f t="shared" si="5"/>
        <v>0</v>
      </c>
      <c r="AG17" s="262">
        <f t="shared" si="6"/>
        <v>0</v>
      </c>
      <c r="AH17" s="273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4"/>
      <c r="AY17" s="274"/>
      <c r="AZ17" s="274"/>
      <c r="BA17" s="274"/>
      <c r="BB17" s="274"/>
      <c r="BC17" s="274"/>
    </row>
    <row r="18" spans="1:55" s="204" customFormat="1" ht="24.95" customHeight="1" x14ac:dyDescent="0.2">
      <c r="A18" s="205">
        <v>10</v>
      </c>
      <c r="B18" s="206" t="s">
        <v>30</v>
      </c>
      <c r="C18" s="207"/>
      <c r="D18" s="207"/>
      <c r="E18" s="206" t="s">
        <v>103</v>
      </c>
      <c r="F18" s="206" t="s">
        <v>129</v>
      </c>
      <c r="G18" s="206" t="s">
        <v>30</v>
      </c>
      <c r="H18" s="206" t="s">
        <v>130</v>
      </c>
      <c r="I18" s="208"/>
      <c r="J18" s="228"/>
      <c r="K18" s="228" t="s">
        <v>131</v>
      </c>
      <c r="L18" s="229">
        <v>0</v>
      </c>
      <c r="M18" s="229"/>
      <c r="N18" s="229"/>
      <c r="O18" s="268">
        <v>42005</v>
      </c>
      <c r="P18" s="268">
        <v>42369</v>
      </c>
      <c r="Q18" s="230">
        <v>1</v>
      </c>
      <c r="R18" s="231">
        <v>1</v>
      </c>
      <c r="S18" s="209">
        <v>0</v>
      </c>
      <c r="T18" s="231">
        <v>1</v>
      </c>
      <c r="U18" s="207">
        <v>0</v>
      </c>
      <c r="V18" s="207">
        <v>12</v>
      </c>
      <c r="W18" s="207">
        <v>1</v>
      </c>
      <c r="X18" s="232">
        <f t="shared" si="0"/>
        <v>0</v>
      </c>
      <c r="Y18" s="232"/>
      <c r="Z18" s="232"/>
      <c r="AA18" s="232">
        <f t="shared" si="1"/>
        <v>0</v>
      </c>
      <c r="AB18" s="232">
        <f t="shared" si="3"/>
        <v>0</v>
      </c>
      <c r="AC18" s="232">
        <f t="shared" si="2"/>
        <v>0</v>
      </c>
      <c r="AD18" s="232">
        <v>0</v>
      </c>
      <c r="AE18" s="232">
        <f t="shared" si="4"/>
        <v>0</v>
      </c>
      <c r="AF18" s="232">
        <f t="shared" si="5"/>
        <v>0</v>
      </c>
      <c r="AG18" s="262">
        <f t="shared" si="6"/>
        <v>0</v>
      </c>
      <c r="AH18" s="273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4"/>
      <c r="BA18" s="274"/>
      <c r="BB18" s="274"/>
      <c r="BC18" s="274"/>
    </row>
    <row r="19" spans="1:55" s="204" customFormat="1" ht="24.95" customHeight="1" x14ac:dyDescent="0.2">
      <c r="A19" s="205">
        <v>11</v>
      </c>
      <c r="B19" s="206" t="s">
        <v>30</v>
      </c>
      <c r="C19" s="207"/>
      <c r="D19" s="207"/>
      <c r="E19" s="206" t="s">
        <v>103</v>
      </c>
      <c r="F19" s="206" t="s">
        <v>132</v>
      </c>
      <c r="G19" s="206" t="s">
        <v>30</v>
      </c>
      <c r="H19" s="206" t="s">
        <v>133</v>
      </c>
      <c r="I19" s="208"/>
      <c r="J19" s="228"/>
      <c r="K19" s="228" t="s">
        <v>134</v>
      </c>
      <c r="L19" s="229">
        <v>0</v>
      </c>
      <c r="M19" s="229"/>
      <c r="N19" s="229"/>
      <c r="O19" s="268">
        <v>42005</v>
      </c>
      <c r="P19" s="268">
        <v>42369</v>
      </c>
      <c r="Q19" s="230">
        <v>1</v>
      </c>
      <c r="R19" s="231">
        <v>1</v>
      </c>
      <c r="S19" s="209">
        <v>0</v>
      </c>
      <c r="T19" s="231">
        <v>1</v>
      </c>
      <c r="U19" s="207">
        <v>0</v>
      </c>
      <c r="V19" s="207">
        <v>12</v>
      </c>
      <c r="W19" s="207">
        <v>1</v>
      </c>
      <c r="X19" s="232">
        <f t="shared" si="0"/>
        <v>0</v>
      </c>
      <c r="Y19" s="232"/>
      <c r="Z19" s="232"/>
      <c r="AA19" s="232">
        <f t="shared" si="1"/>
        <v>0</v>
      </c>
      <c r="AB19" s="232">
        <f t="shared" si="3"/>
        <v>0</v>
      </c>
      <c r="AC19" s="232">
        <f t="shared" si="2"/>
        <v>0</v>
      </c>
      <c r="AD19" s="232">
        <v>0</v>
      </c>
      <c r="AE19" s="232">
        <f t="shared" si="4"/>
        <v>0</v>
      </c>
      <c r="AF19" s="232">
        <f t="shared" si="5"/>
        <v>0</v>
      </c>
      <c r="AG19" s="262">
        <f t="shared" si="6"/>
        <v>0</v>
      </c>
      <c r="AH19" s="273"/>
      <c r="AI19" s="274"/>
      <c r="AJ19" s="274"/>
      <c r="AK19" s="274"/>
      <c r="AL19" s="274"/>
      <c r="AM19" s="274"/>
      <c r="AN19" s="274"/>
      <c r="AO19" s="274"/>
      <c r="AP19" s="274"/>
      <c r="AQ19" s="274"/>
      <c r="AR19" s="274"/>
      <c r="AS19" s="274"/>
      <c r="AT19" s="274"/>
      <c r="AU19" s="274"/>
      <c r="AV19" s="274"/>
      <c r="AW19" s="274"/>
      <c r="AX19" s="274"/>
      <c r="AY19" s="274"/>
      <c r="AZ19" s="274"/>
      <c r="BA19" s="274"/>
      <c r="BB19" s="274"/>
      <c r="BC19" s="274"/>
    </row>
    <row r="20" spans="1:55" s="204" customFormat="1" ht="24.95" customHeight="1" x14ac:dyDescent="0.2">
      <c r="A20" s="205">
        <v>12</v>
      </c>
      <c r="B20" s="206" t="s">
        <v>30</v>
      </c>
      <c r="C20" s="207"/>
      <c r="D20" s="207"/>
      <c r="E20" s="206" t="s">
        <v>103</v>
      </c>
      <c r="F20" s="206" t="s">
        <v>136</v>
      </c>
      <c r="G20" s="206" t="s">
        <v>30</v>
      </c>
      <c r="H20" s="206" t="s">
        <v>137</v>
      </c>
      <c r="I20" s="208"/>
      <c r="J20" s="228"/>
      <c r="K20" s="228" t="s">
        <v>138</v>
      </c>
      <c r="L20" s="229">
        <v>0</v>
      </c>
      <c r="M20" s="229"/>
      <c r="N20" s="229"/>
      <c r="O20" s="268">
        <v>42005</v>
      </c>
      <c r="P20" s="268">
        <v>42369</v>
      </c>
      <c r="Q20" s="230">
        <v>1</v>
      </c>
      <c r="R20" s="231">
        <v>1</v>
      </c>
      <c r="S20" s="209">
        <v>0</v>
      </c>
      <c r="T20" s="231">
        <v>1</v>
      </c>
      <c r="U20" s="207">
        <v>0</v>
      </c>
      <c r="V20" s="207">
        <v>12</v>
      </c>
      <c r="W20" s="207">
        <v>1</v>
      </c>
      <c r="X20" s="232">
        <f t="shared" si="0"/>
        <v>0</v>
      </c>
      <c r="Y20" s="232"/>
      <c r="Z20" s="232"/>
      <c r="AA20" s="232">
        <f t="shared" si="1"/>
        <v>0</v>
      </c>
      <c r="AB20" s="232">
        <f t="shared" si="3"/>
        <v>0</v>
      </c>
      <c r="AC20" s="232">
        <f t="shared" si="2"/>
        <v>0</v>
      </c>
      <c r="AD20" s="232">
        <v>0</v>
      </c>
      <c r="AE20" s="232">
        <f t="shared" si="4"/>
        <v>0</v>
      </c>
      <c r="AF20" s="232">
        <f t="shared" si="5"/>
        <v>0</v>
      </c>
      <c r="AG20" s="262">
        <f t="shared" si="6"/>
        <v>0</v>
      </c>
      <c r="AH20" s="273"/>
      <c r="AI20" s="274"/>
      <c r="AJ20" s="274"/>
      <c r="AK20" s="274"/>
      <c r="AL20" s="274"/>
      <c r="AM20" s="274"/>
      <c r="AN20" s="274"/>
      <c r="AO20" s="274"/>
      <c r="AP20" s="274"/>
      <c r="AQ20" s="274"/>
      <c r="AR20" s="274"/>
      <c r="AS20" s="274"/>
      <c r="AT20" s="274"/>
      <c r="AU20" s="274"/>
      <c r="AV20" s="274"/>
      <c r="AW20" s="274"/>
      <c r="AX20" s="274"/>
      <c r="AY20" s="274"/>
      <c r="AZ20" s="274"/>
      <c r="BA20" s="274"/>
      <c r="BB20" s="274"/>
      <c r="BC20" s="274"/>
    </row>
    <row r="21" spans="1:55" s="204" customFormat="1" ht="24.95" customHeight="1" x14ac:dyDescent="0.2">
      <c r="A21" s="205">
        <v>13</v>
      </c>
      <c r="B21" s="206" t="s">
        <v>30</v>
      </c>
      <c r="C21" s="207"/>
      <c r="D21" s="207"/>
      <c r="E21" s="206" t="s">
        <v>103</v>
      </c>
      <c r="F21" s="206" t="s">
        <v>139</v>
      </c>
      <c r="G21" s="206" t="s">
        <v>30</v>
      </c>
      <c r="H21" s="206" t="s">
        <v>140</v>
      </c>
      <c r="I21" s="208"/>
      <c r="J21" s="228"/>
      <c r="K21" s="228" t="s">
        <v>141</v>
      </c>
      <c r="L21" s="229">
        <v>0</v>
      </c>
      <c r="M21" s="229"/>
      <c r="N21" s="229"/>
      <c r="O21" s="268">
        <v>42005</v>
      </c>
      <c r="P21" s="268">
        <v>42369</v>
      </c>
      <c r="Q21" s="230">
        <v>1</v>
      </c>
      <c r="R21" s="231">
        <v>1</v>
      </c>
      <c r="S21" s="209">
        <v>0</v>
      </c>
      <c r="T21" s="231">
        <v>1</v>
      </c>
      <c r="U21" s="207">
        <v>0</v>
      </c>
      <c r="V21" s="207">
        <v>12</v>
      </c>
      <c r="W21" s="207">
        <v>1</v>
      </c>
      <c r="X21" s="232">
        <f t="shared" si="0"/>
        <v>0</v>
      </c>
      <c r="Y21" s="232"/>
      <c r="Z21" s="232"/>
      <c r="AA21" s="232">
        <f t="shared" si="1"/>
        <v>0</v>
      </c>
      <c r="AB21" s="232">
        <f t="shared" si="3"/>
        <v>0</v>
      </c>
      <c r="AC21" s="232">
        <f t="shared" si="2"/>
        <v>0</v>
      </c>
      <c r="AD21" s="232">
        <v>0</v>
      </c>
      <c r="AE21" s="232">
        <f t="shared" si="4"/>
        <v>0</v>
      </c>
      <c r="AF21" s="232">
        <f t="shared" si="5"/>
        <v>0</v>
      </c>
      <c r="AG21" s="262">
        <f t="shared" si="6"/>
        <v>0</v>
      </c>
      <c r="AH21" s="273"/>
      <c r="AI21" s="274"/>
      <c r="AJ21" s="274"/>
      <c r="AK21" s="274"/>
      <c r="AL21" s="274"/>
      <c r="AM21" s="274"/>
      <c r="AN21" s="274"/>
      <c r="AO21" s="274"/>
      <c r="AP21" s="274"/>
      <c r="AQ21" s="274"/>
      <c r="AR21" s="274"/>
      <c r="AS21" s="274"/>
      <c r="AT21" s="274"/>
      <c r="AU21" s="274"/>
      <c r="AV21" s="274"/>
      <c r="AW21" s="274"/>
      <c r="AX21" s="274"/>
      <c r="AY21" s="274"/>
      <c r="AZ21" s="274"/>
      <c r="BA21" s="274"/>
      <c r="BB21" s="274"/>
      <c r="BC21" s="274"/>
    </row>
    <row r="22" spans="1:55" s="204" customFormat="1" ht="24.95" customHeight="1" x14ac:dyDescent="0.2">
      <c r="A22" s="205">
        <v>14</v>
      </c>
      <c r="B22" s="206" t="s">
        <v>30</v>
      </c>
      <c r="C22" s="207"/>
      <c r="D22" s="207"/>
      <c r="E22" s="206" t="s">
        <v>103</v>
      </c>
      <c r="F22" s="206" t="s">
        <v>142</v>
      </c>
      <c r="G22" s="206" t="s">
        <v>30</v>
      </c>
      <c r="H22" s="206" t="s">
        <v>143</v>
      </c>
      <c r="I22" s="208"/>
      <c r="J22" s="228"/>
      <c r="K22" s="228" t="s">
        <v>144</v>
      </c>
      <c r="L22" s="229">
        <v>0</v>
      </c>
      <c r="M22" s="229"/>
      <c r="N22" s="229"/>
      <c r="O22" s="268">
        <v>42005</v>
      </c>
      <c r="P22" s="268">
        <v>42369</v>
      </c>
      <c r="Q22" s="230">
        <v>1</v>
      </c>
      <c r="R22" s="231">
        <v>1</v>
      </c>
      <c r="S22" s="209">
        <v>0</v>
      </c>
      <c r="T22" s="231">
        <v>1</v>
      </c>
      <c r="U22" s="207">
        <v>0</v>
      </c>
      <c r="V22" s="207">
        <v>12</v>
      </c>
      <c r="W22" s="207">
        <v>1</v>
      </c>
      <c r="X22" s="232">
        <f t="shared" si="0"/>
        <v>0</v>
      </c>
      <c r="Y22" s="232"/>
      <c r="Z22" s="232"/>
      <c r="AA22" s="232">
        <f t="shared" si="1"/>
        <v>0</v>
      </c>
      <c r="AB22" s="232">
        <f t="shared" si="3"/>
        <v>0</v>
      </c>
      <c r="AC22" s="232">
        <f t="shared" si="2"/>
        <v>0</v>
      </c>
      <c r="AD22" s="232">
        <v>0</v>
      </c>
      <c r="AE22" s="232">
        <f t="shared" si="4"/>
        <v>0</v>
      </c>
      <c r="AF22" s="232">
        <f t="shared" si="5"/>
        <v>0</v>
      </c>
      <c r="AG22" s="262">
        <f t="shared" si="6"/>
        <v>0</v>
      </c>
      <c r="AH22" s="273"/>
      <c r="AI22" s="274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T22" s="274"/>
      <c r="AU22" s="274"/>
      <c r="AV22" s="274"/>
      <c r="AW22" s="274"/>
      <c r="AX22" s="274"/>
      <c r="AY22" s="274"/>
      <c r="AZ22" s="274"/>
      <c r="BA22" s="274"/>
      <c r="BB22" s="274"/>
      <c r="BC22" s="274"/>
    </row>
    <row r="23" spans="1:55" s="204" customFormat="1" ht="24.95" customHeight="1" x14ac:dyDescent="0.2">
      <c r="A23" s="205">
        <v>15</v>
      </c>
      <c r="B23" s="206" t="s">
        <v>30</v>
      </c>
      <c r="C23" s="207"/>
      <c r="D23" s="207"/>
      <c r="E23" s="206" t="s">
        <v>103</v>
      </c>
      <c r="F23" s="206" t="s">
        <v>147</v>
      </c>
      <c r="G23" s="206" t="s">
        <v>30</v>
      </c>
      <c r="H23" s="206" t="s">
        <v>148</v>
      </c>
      <c r="I23" s="208"/>
      <c r="J23" s="233"/>
      <c r="K23" s="228"/>
      <c r="L23" s="229">
        <v>0</v>
      </c>
      <c r="M23" s="234"/>
      <c r="N23" s="234"/>
      <c r="O23" s="268">
        <v>42005</v>
      </c>
      <c r="P23" s="268">
        <v>42369</v>
      </c>
      <c r="Q23" s="230">
        <v>1</v>
      </c>
      <c r="R23" s="231">
        <v>1</v>
      </c>
      <c r="S23" s="209">
        <v>0</v>
      </c>
      <c r="T23" s="231">
        <v>1</v>
      </c>
      <c r="U23" s="207">
        <v>0</v>
      </c>
      <c r="V23" s="207">
        <v>12</v>
      </c>
      <c r="W23" s="207">
        <v>1</v>
      </c>
      <c r="X23" s="232">
        <f t="shared" si="0"/>
        <v>0</v>
      </c>
      <c r="Y23" s="232"/>
      <c r="Z23" s="232"/>
      <c r="AA23" s="232">
        <f t="shared" si="1"/>
        <v>0</v>
      </c>
      <c r="AB23" s="232">
        <f t="shared" si="3"/>
        <v>0</v>
      </c>
      <c r="AC23" s="232">
        <f t="shared" si="2"/>
        <v>0</v>
      </c>
      <c r="AD23" s="232">
        <v>0</v>
      </c>
      <c r="AE23" s="232">
        <f t="shared" si="4"/>
        <v>0</v>
      </c>
      <c r="AF23" s="232">
        <f t="shared" si="5"/>
        <v>0</v>
      </c>
      <c r="AG23" s="262">
        <f t="shared" si="6"/>
        <v>0</v>
      </c>
      <c r="AH23" s="273"/>
      <c r="AI23" s="274"/>
      <c r="AJ23" s="274"/>
      <c r="AK23" s="274"/>
      <c r="AL23" s="274"/>
      <c r="AM23" s="274"/>
      <c r="AN23" s="274"/>
      <c r="AO23" s="274"/>
      <c r="AP23" s="274"/>
      <c r="AQ23" s="274"/>
      <c r="AR23" s="274"/>
      <c r="AS23" s="274"/>
      <c r="AT23" s="274"/>
      <c r="AU23" s="274"/>
      <c r="AV23" s="274"/>
      <c r="AW23" s="274"/>
      <c r="AX23" s="274"/>
      <c r="AY23" s="274"/>
      <c r="AZ23" s="274"/>
      <c r="BA23" s="274"/>
      <c r="BB23" s="274"/>
      <c r="BC23" s="274"/>
    </row>
    <row r="24" spans="1:55" s="204" customFormat="1" ht="24.95" customHeight="1" x14ac:dyDescent="0.2">
      <c r="A24" s="205">
        <v>16</v>
      </c>
      <c r="B24" s="206" t="s">
        <v>30</v>
      </c>
      <c r="C24" s="207"/>
      <c r="D24" s="207"/>
      <c r="E24" s="206" t="s">
        <v>103</v>
      </c>
      <c r="F24" s="206" t="s">
        <v>147</v>
      </c>
      <c r="G24" s="206" t="s">
        <v>30</v>
      </c>
      <c r="H24" s="206" t="s">
        <v>149</v>
      </c>
      <c r="I24" s="208"/>
      <c r="J24" s="233"/>
      <c r="K24" s="228"/>
      <c r="L24" s="229">
        <v>0</v>
      </c>
      <c r="M24" s="234"/>
      <c r="N24" s="234"/>
      <c r="O24" s="268">
        <v>42005</v>
      </c>
      <c r="P24" s="268">
        <v>42369</v>
      </c>
      <c r="Q24" s="230">
        <v>1</v>
      </c>
      <c r="R24" s="231">
        <v>1</v>
      </c>
      <c r="S24" s="209">
        <v>0</v>
      </c>
      <c r="T24" s="231">
        <v>1</v>
      </c>
      <c r="U24" s="207">
        <v>0</v>
      </c>
      <c r="V24" s="207">
        <v>12</v>
      </c>
      <c r="W24" s="207">
        <v>1</v>
      </c>
      <c r="X24" s="232">
        <f t="shared" si="0"/>
        <v>0</v>
      </c>
      <c r="Y24" s="232"/>
      <c r="Z24" s="232"/>
      <c r="AA24" s="232">
        <f t="shared" si="1"/>
        <v>0</v>
      </c>
      <c r="AB24" s="232">
        <f t="shared" si="3"/>
        <v>0</v>
      </c>
      <c r="AC24" s="232">
        <f t="shared" si="2"/>
        <v>0</v>
      </c>
      <c r="AD24" s="232">
        <v>0</v>
      </c>
      <c r="AE24" s="232">
        <f t="shared" si="4"/>
        <v>0</v>
      </c>
      <c r="AF24" s="232">
        <f t="shared" si="5"/>
        <v>0</v>
      </c>
      <c r="AG24" s="262">
        <f t="shared" si="6"/>
        <v>0</v>
      </c>
      <c r="AH24" s="273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274"/>
      <c r="AV24" s="274"/>
      <c r="AW24" s="274"/>
      <c r="AX24" s="274"/>
      <c r="AY24" s="274"/>
      <c r="AZ24" s="274"/>
      <c r="BA24" s="274"/>
      <c r="BB24" s="274"/>
      <c r="BC24" s="274"/>
    </row>
    <row r="25" spans="1:55" s="204" customFormat="1" ht="24.95" customHeight="1" x14ac:dyDescent="0.2">
      <c r="A25" s="205">
        <v>17</v>
      </c>
      <c r="B25" s="206" t="s">
        <v>30</v>
      </c>
      <c r="C25" s="207"/>
      <c r="D25" s="207"/>
      <c r="E25" s="206" t="s">
        <v>103</v>
      </c>
      <c r="F25" s="206" t="s">
        <v>147</v>
      </c>
      <c r="G25" s="206" t="s">
        <v>30</v>
      </c>
      <c r="H25" s="206" t="s">
        <v>150</v>
      </c>
      <c r="I25" s="208"/>
      <c r="J25" s="233"/>
      <c r="K25" s="228"/>
      <c r="L25" s="229">
        <v>0</v>
      </c>
      <c r="M25" s="234"/>
      <c r="N25" s="234"/>
      <c r="O25" s="268">
        <v>42005</v>
      </c>
      <c r="P25" s="268">
        <v>42369</v>
      </c>
      <c r="Q25" s="230">
        <v>1</v>
      </c>
      <c r="R25" s="231">
        <v>1</v>
      </c>
      <c r="S25" s="209">
        <v>0</v>
      </c>
      <c r="T25" s="231">
        <v>1</v>
      </c>
      <c r="U25" s="207">
        <v>0</v>
      </c>
      <c r="V25" s="207">
        <v>12</v>
      </c>
      <c r="W25" s="207">
        <v>1</v>
      </c>
      <c r="X25" s="232">
        <f t="shared" si="0"/>
        <v>0</v>
      </c>
      <c r="Y25" s="232"/>
      <c r="Z25" s="232"/>
      <c r="AA25" s="232">
        <f t="shared" si="1"/>
        <v>0</v>
      </c>
      <c r="AB25" s="232">
        <f t="shared" si="3"/>
        <v>0</v>
      </c>
      <c r="AC25" s="232">
        <f t="shared" si="2"/>
        <v>0</v>
      </c>
      <c r="AD25" s="232">
        <v>0</v>
      </c>
      <c r="AE25" s="232">
        <f t="shared" si="4"/>
        <v>0</v>
      </c>
      <c r="AF25" s="232">
        <f t="shared" si="5"/>
        <v>0</v>
      </c>
      <c r="AG25" s="262">
        <f t="shared" si="6"/>
        <v>0</v>
      </c>
      <c r="AH25" s="273"/>
      <c r="AI25" s="274"/>
      <c r="AJ25" s="274"/>
      <c r="AK25" s="274"/>
      <c r="AL25" s="274"/>
      <c r="AM25" s="274"/>
      <c r="AN25" s="274"/>
      <c r="AO25" s="274"/>
      <c r="AP25" s="274"/>
      <c r="AQ25" s="274"/>
      <c r="AR25" s="274"/>
      <c r="AS25" s="274"/>
      <c r="AT25" s="274"/>
      <c r="AU25" s="274"/>
      <c r="AV25" s="274"/>
      <c r="AW25" s="274"/>
      <c r="AX25" s="274"/>
      <c r="AY25" s="274"/>
      <c r="AZ25" s="274"/>
      <c r="BA25" s="274"/>
      <c r="BB25" s="274"/>
      <c r="BC25" s="274"/>
    </row>
    <row r="26" spans="1:55" s="204" customFormat="1" ht="24.95" customHeight="1" x14ac:dyDescent="0.2">
      <c r="A26" s="205">
        <v>18</v>
      </c>
      <c r="B26" s="206" t="s">
        <v>30</v>
      </c>
      <c r="C26" s="207"/>
      <c r="D26" s="207"/>
      <c r="E26" s="206" t="s">
        <v>103</v>
      </c>
      <c r="F26" s="206" t="s">
        <v>147</v>
      </c>
      <c r="G26" s="206" t="s">
        <v>30</v>
      </c>
      <c r="H26" s="206" t="s">
        <v>151</v>
      </c>
      <c r="I26" s="208"/>
      <c r="J26" s="233"/>
      <c r="K26" s="228"/>
      <c r="L26" s="229">
        <v>0</v>
      </c>
      <c r="M26" s="234"/>
      <c r="N26" s="234"/>
      <c r="O26" s="268">
        <v>42005</v>
      </c>
      <c r="P26" s="268">
        <v>42369</v>
      </c>
      <c r="Q26" s="230">
        <v>1</v>
      </c>
      <c r="R26" s="231">
        <v>1</v>
      </c>
      <c r="S26" s="209">
        <v>0</v>
      </c>
      <c r="T26" s="231">
        <v>1</v>
      </c>
      <c r="U26" s="207">
        <v>0</v>
      </c>
      <c r="V26" s="207">
        <v>12</v>
      </c>
      <c r="W26" s="207">
        <v>1</v>
      </c>
      <c r="X26" s="232">
        <f t="shared" si="0"/>
        <v>0</v>
      </c>
      <c r="Y26" s="232"/>
      <c r="Z26" s="232"/>
      <c r="AA26" s="232">
        <f t="shared" si="1"/>
        <v>0</v>
      </c>
      <c r="AB26" s="232">
        <f t="shared" si="3"/>
        <v>0</v>
      </c>
      <c r="AC26" s="232">
        <f t="shared" si="2"/>
        <v>0</v>
      </c>
      <c r="AD26" s="232">
        <v>0</v>
      </c>
      <c r="AE26" s="232">
        <f t="shared" si="4"/>
        <v>0</v>
      </c>
      <c r="AF26" s="232">
        <f t="shared" si="5"/>
        <v>0</v>
      </c>
      <c r="AG26" s="262">
        <f t="shared" si="6"/>
        <v>0</v>
      </c>
      <c r="AH26" s="273"/>
      <c r="AI26" s="274"/>
      <c r="AJ26" s="274"/>
      <c r="AK26" s="274"/>
      <c r="AL26" s="274"/>
      <c r="AM26" s="274"/>
      <c r="AN26" s="274"/>
      <c r="AO26" s="274"/>
      <c r="AP26" s="274"/>
      <c r="AQ26" s="274"/>
      <c r="AR26" s="274"/>
      <c r="AS26" s="274"/>
      <c r="AT26" s="274"/>
      <c r="AU26" s="274"/>
      <c r="AV26" s="274"/>
      <c r="AW26" s="274"/>
      <c r="AX26" s="274"/>
      <c r="AY26" s="274"/>
      <c r="AZ26" s="274"/>
      <c r="BA26" s="274"/>
      <c r="BB26" s="274"/>
      <c r="BC26" s="274"/>
    </row>
    <row r="27" spans="1:55" s="204" customFormat="1" ht="24.95" customHeight="1" x14ac:dyDescent="0.2">
      <c r="A27" s="205">
        <v>19</v>
      </c>
      <c r="B27" s="206" t="s">
        <v>30</v>
      </c>
      <c r="C27" s="207"/>
      <c r="D27" s="207"/>
      <c r="E27" s="206" t="s">
        <v>103</v>
      </c>
      <c r="F27" s="206" t="s">
        <v>147</v>
      </c>
      <c r="G27" s="206" t="s">
        <v>30</v>
      </c>
      <c r="H27" s="206" t="s">
        <v>152</v>
      </c>
      <c r="I27" s="208"/>
      <c r="J27" s="233"/>
      <c r="K27" s="228"/>
      <c r="L27" s="229">
        <v>0</v>
      </c>
      <c r="M27" s="234">
        <v>0</v>
      </c>
      <c r="N27" s="234">
        <f>+M27-L27</f>
        <v>0</v>
      </c>
      <c r="O27" s="268">
        <v>42005</v>
      </c>
      <c r="P27" s="268">
        <v>42369</v>
      </c>
      <c r="Q27" s="230">
        <v>1</v>
      </c>
      <c r="R27" s="231">
        <v>1</v>
      </c>
      <c r="S27" s="209">
        <v>0</v>
      </c>
      <c r="T27" s="231">
        <v>1</v>
      </c>
      <c r="U27" s="207">
        <v>0</v>
      </c>
      <c r="V27" s="207">
        <v>12</v>
      </c>
      <c r="W27" s="207">
        <v>1</v>
      </c>
      <c r="X27" s="232">
        <f t="shared" si="0"/>
        <v>0</v>
      </c>
      <c r="Y27" s="232"/>
      <c r="Z27" s="232"/>
      <c r="AA27" s="232">
        <f t="shared" si="1"/>
        <v>0</v>
      </c>
      <c r="AB27" s="232">
        <f t="shared" si="3"/>
        <v>0</v>
      </c>
      <c r="AC27" s="232">
        <f>+L27+N27</f>
        <v>0</v>
      </c>
      <c r="AD27" s="232">
        <v>0</v>
      </c>
      <c r="AE27" s="232">
        <f t="shared" si="4"/>
        <v>0</v>
      </c>
      <c r="AF27" s="232">
        <f t="shared" si="5"/>
        <v>0</v>
      </c>
      <c r="AG27" s="262">
        <f t="shared" si="6"/>
        <v>0</v>
      </c>
      <c r="AH27" s="273"/>
      <c r="AI27" s="274"/>
      <c r="AJ27" s="274"/>
      <c r="AK27" s="274"/>
      <c r="AL27" s="274"/>
      <c r="AM27" s="274"/>
      <c r="AN27" s="274"/>
      <c r="AO27" s="274"/>
      <c r="AP27" s="274"/>
      <c r="AQ27" s="274"/>
      <c r="AR27" s="274"/>
      <c r="AS27" s="274"/>
      <c r="AT27" s="274"/>
      <c r="AU27" s="274"/>
      <c r="AV27" s="274"/>
      <c r="AW27" s="274"/>
      <c r="AX27" s="274"/>
      <c r="AY27" s="274"/>
      <c r="AZ27" s="274"/>
      <c r="BA27" s="274"/>
      <c r="BB27" s="274"/>
      <c r="BC27" s="274"/>
    </row>
    <row r="28" spans="1:55" s="204" customFormat="1" ht="24.95" customHeight="1" x14ac:dyDescent="0.2">
      <c r="A28" s="205">
        <v>20</v>
      </c>
      <c r="B28" s="206" t="s">
        <v>30</v>
      </c>
      <c r="C28" s="207"/>
      <c r="D28" s="207"/>
      <c r="E28" s="206" t="s">
        <v>103</v>
      </c>
      <c r="F28" s="206" t="s">
        <v>147</v>
      </c>
      <c r="G28" s="206" t="s">
        <v>30</v>
      </c>
      <c r="H28" s="206" t="s">
        <v>153</v>
      </c>
      <c r="I28" s="208"/>
      <c r="J28" s="233"/>
      <c r="K28" s="228"/>
      <c r="L28" s="229">
        <v>0</v>
      </c>
      <c r="M28" s="234"/>
      <c r="N28" s="234"/>
      <c r="O28" s="268">
        <v>42005</v>
      </c>
      <c r="P28" s="268">
        <v>42369</v>
      </c>
      <c r="Q28" s="230">
        <v>1</v>
      </c>
      <c r="R28" s="231">
        <v>1</v>
      </c>
      <c r="S28" s="209">
        <v>0</v>
      </c>
      <c r="T28" s="231">
        <v>1</v>
      </c>
      <c r="U28" s="207">
        <v>0</v>
      </c>
      <c r="V28" s="207">
        <v>12</v>
      </c>
      <c r="W28" s="207">
        <v>1</v>
      </c>
      <c r="X28" s="232">
        <f t="shared" si="0"/>
        <v>0</v>
      </c>
      <c r="Y28" s="232"/>
      <c r="Z28" s="232"/>
      <c r="AA28" s="232">
        <f t="shared" si="1"/>
        <v>0</v>
      </c>
      <c r="AB28" s="232">
        <f t="shared" si="3"/>
        <v>0</v>
      </c>
      <c r="AC28" s="232">
        <f t="shared" ref="AC28:AC38" si="7">+L28</f>
        <v>0</v>
      </c>
      <c r="AD28" s="232">
        <v>0</v>
      </c>
      <c r="AE28" s="232">
        <f t="shared" si="4"/>
        <v>0</v>
      </c>
      <c r="AF28" s="232">
        <f t="shared" si="5"/>
        <v>0</v>
      </c>
      <c r="AG28" s="262">
        <f t="shared" si="6"/>
        <v>0</v>
      </c>
      <c r="AH28" s="273"/>
      <c r="AI28" s="274"/>
      <c r="AJ28" s="274"/>
      <c r="AK28" s="274"/>
      <c r="AL28" s="274"/>
      <c r="AM28" s="274"/>
      <c r="AN28" s="274"/>
      <c r="AO28" s="274"/>
      <c r="AP28" s="274"/>
      <c r="AQ28" s="274"/>
      <c r="AR28" s="274"/>
      <c r="AS28" s="274"/>
      <c r="AT28" s="274"/>
      <c r="AU28" s="274"/>
      <c r="AV28" s="274"/>
      <c r="AW28" s="274"/>
      <c r="AX28" s="274"/>
      <c r="AY28" s="274"/>
      <c r="AZ28" s="274"/>
      <c r="BA28" s="274"/>
      <c r="BB28" s="274"/>
      <c r="BC28" s="274"/>
    </row>
    <row r="29" spans="1:55" s="204" customFormat="1" ht="24.95" customHeight="1" x14ac:dyDescent="0.2">
      <c r="A29" s="205">
        <v>21</v>
      </c>
      <c r="B29" s="206" t="s">
        <v>30</v>
      </c>
      <c r="C29" s="207"/>
      <c r="D29" s="207"/>
      <c r="E29" s="206" t="s">
        <v>103</v>
      </c>
      <c r="F29" s="206" t="s">
        <v>147</v>
      </c>
      <c r="G29" s="206" t="s">
        <v>30</v>
      </c>
      <c r="H29" s="206" t="s">
        <v>154</v>
      </c>
      <c r="I29" s="208"/>
      <c r="J29" s="233"/>
      <c r="K29" s="228"/>
      <c r="L29" s="229">
        <v>0</v>
      </c>
      <c r="M29" s="234"/>
      <c r="N29" s="234"/>
      <c r="O29" s="268">
        <v>42005</v>
      </c>
      <c r="P29" s="268">
        <v>42369</v>
      </c>
      <c r="Q29" s="230">
        <v>1</v>
      </c>
      <c r="R29" s="231">
        <v>1</v>
      </c>
      <c r="S29" s="209">
        <v>0</v>
      </c>
      <c r="T29" s="231">
        <v>1</v>
      </c>
      <c r="U29" s="207">
        <v>0</v>
      </c>
      <c r="V29" s="207">
        <v>12</v>
      </c>
      <c r="W29" s="207">
        <v>1</v>
      </c>
      <c r="X29" s="232">
        <f t="shared" si="0"/>
        <v>0</v>
      </c>
      <c r="Y29" s="232"/>
      <c r="Z29" s="232"/>
      <c r="AA29" s="232">
        <f t="shared" si="1"/>
        <v>0</v>
      </c>
      <c r="AB29" s="232">
        <f t="shared" si="3"/>
        <v>0</v>
      </c>
      <c r="AC29" s="232">
        <f t="shared" si="7"/>
        <v>0</v>
      </c>
      <c r="AD29" s="232">
        <v>0</v>
      </c>
      <c r="AE29" s="232">
        <f t="shared" si="4"/>
        <v>0</v>
      </c>
      <c r="AF29" s="232">
        <f t="shared" si="5"/>
        <v>0</v>
      </c>
      <c r="AG29" s="262">
        <f t="shared" si="6"/>
        <v>0</v>
      </c>
      <c r="AH29" s="273"/>
      <c r="AI29" s="274"/>
      <c r="AJ29" s="274"/>
      <c r="AK29" s="274"/>
      <c r="AL29" s="274"/>
      <c r="AM29" s="274"/>
      <c r="AN29" s="274"/>
      <c r="AO29" s="274"/>
      <c r="AP29" s="274"/>
      <c r="AQ29" s="274"/>
      <c r="AR29" s="274"/>
      <c r="AS29" s="274"/>
      <c r="AT29" s="274"/>
      <c r="AU29" s="274"/>
      <c r="AV29" s="274"/>
      <c r="AW29" s="274"/>
      <c r="AX29" s="274"/>
      <c r="AY29" s="274"/>
      <c r="AZ29" s="274"/>
      <c r="BA29" s="274"/>
      <c r="BB29" s="274"/>
      <c r="BC29" s="274"/>
    </row>
    <row r="30" spans="1:55" s="204" customFormat="1" ht="24.95" customHeight="1" x14ac:dyDescent="0.2">
      <c r="A30" s="205">
        <v>22</v>
      </c>
      <c r="B30" s="206" t="s">
        <v>30</v>
      </c>
      <c r="C30" s="207"/>
      <c r="D30" s="207"/>
      <c r="E30" s="206" t="s">
        <v>103</v>
      </c>
      <c r="F30" s="206" t="s">
        <v>147</v>
      </c>
      <c r="G30" s="206" t="s">
        <v>30</v>
      </c>
      <c r="H30" s="206" t="s">
        <v>155</v>
      </c>
      <c r="I30" s="208"/>
      <c r="J30" s="233"/>
      <c r="K30" s="228"/>
      <c r="L30" s="229">
        <v>0</v>
      </c>
      <c r="M30" s="234"/>
      <c r="N30" s="234"/>
      <c r="O30" s="268">
        <v>42005</v>
      </c>
      <c r="P30" s="268">
        <v>42369</v>
      </c>
      <c r="Q30" s="230">
        <v>1</v>
      </c>
      <c r="R30" s="231">
        <v>1</v>
      </c>
      <c r="S30" s="209">
        <v>0</v>
      </c>
      <c r="T30" s="231">
        <v>1</v>
      </c>
      <c r="U30" s="207">
        <v>0</v>
      </c>
      <c r="V30" s="207">
        <v>12</v>
      </c>
      <c r="W30" s="207">
        <v>1</v>
      </c>
      <c r="X30" s="232">
        <f t="shared" si="0"/>
        <v>0</v>
      </c>
      <c r="Y30" s="232"/>
      <c r="Z30" s="232"/>
      <c r="AA30" s="232">
        <f t="shared" si="1"/>
        <v>0</v>
      </c>
      <c r="AB30" s="232">
        <f t="shared" si="3"/>
        <v>0</v>
      </c>
      <c r="AC30" s="232">
        <f t="shared" si="7"/>
        <v>0</v>
      </c>
      <c r="AD30" s="232">
        <v>0</v>
      </c>
      <c r="AE30" s="232">
        <f t="shared" si="4"/>
        <v>0</v>
      </c>
      <c r="AF30" s="232">
        <f t="shared" si="5"/>
        <v>0</v>
      </c>
      <c r="AG30" s="262">
        <f t="shared" si="6"/>
        <v>0</v>
      </c>
      <c r="AH30" s="273"/>
      <c r="AI30" s="274"/>
      <c r="AJ30" s="274"/>
      <c r="AK30" s="274"/>
      <c r="AL30" s="274"/>
      <c r="AM30" s="274"/>
      <c r="AN30" s="274"/>
      <c r="AO30" s="274"/>
      <c r="AP30" s="274"/>
      <c r="AQ30" s="274"/>
      <c r="AR30" s="274"/>
      <c r="AS30" s="274"/>
      <c r="AT30" s="274"/>
      <c r="AU30" s="274"/>
      <c r="AV30" s="274"/>
      <c r="AW30" s="274"/>
      <c r="AX30" s="274"/>
      <c r="AY30" s="274"/>
      <c r="AZ30" s="274"/>
      <c r="BA30" s="274"/>
      <c r="BB30" s="274"/>
      <c r="BC30" s="274"/>
    </row>
    <row r="31" spans="1:55" s="204" customFormat="1" ht="24.95" customHeight="1" x14ac:dyDescent="0.2">
      <c r="A31" s="205">
        <v>23</v>
      </c>
      <c r="B31" s="206" t="s">
        <v>30</v>
      </c>
      <c r="C31" s="207"/>
      <c r="D31" s="207"/>
      <c r="E31" s="206" t="s">
        <v>103</v>
      </c>
      <c r="F31" s="206" t="s">
        <v>147</v>
      </c>
      <c r="G31" s="206" t="s">
        <v>30</v>
      </c>
      <c r="H31" s="206" t="s">
        <v>156</v>
      </c>
      <c r="I31" s="208"/>
      <c r="J31" s="233"/>
      <c r="K31" s="228"/>
      <c r="L31" s="229">
        <v>0</v>
      </c>
      <c r="M31" s="234"/>
      <c r="N31" s="234"/>
      <c r="O31" s="268">
        <v>42005</v>
      </c>
      <c r="P31" s="268">
        <v>42369</v>
      </c>
      <c r="Q31" s="230">
        <v>1</v>
      </c>
      <c r="R31" s="231">
        <v>1</v>
      </c>
      <c r="S31" s="209">
        <v>0</v>
      </c>
      <c r="T31" s="231">
        <v>1</v>
      </c>
      <c r="U31" s="207">
        <v>0</v>
      </c>
      <c r="V31" s="207">
        <v>12</v>
      </c>
      <c r="W31" s="207">
        <v>1</v>
      </c>
      <c r="X31" s="232">
        <f t="shared" si="0"/>
        <v>0</v>
      </c>
      <c r="Y31" s="232"/>
      <c r="Z31" s="232"/>
      <c r="AA31" s="232">
        <f t="shared" si="1"/>
        <v>0</v>
      </c>
      <c r="AB31" s="232">
        <f t="shared" si="3"/>
        <v>0</v>
      </c>
      <c r="AC31" s="232">
        <f t="shared" si="7"/>
        <v>0</v>
      </c>
      <c r="AD31" s="232">
        <v>0</v>
      </c>
      <c r="AE31" s="232">
        <f t="shared" si="4"/>
        <v>0</v>
      </c>
      <c r="AF31" s="232">
        <f t="shared" si="5"/>
        <v>0</v>
      </c>
      <c r="AG31" s="262">
        <f t="shared" si="6"/>
        <v>0</v>
      </c>
      <c r="AH31" s="273"/>
      <c r="AI31" s="274"/>
      <c r="AJ31" s="274"/>
      <c r="AK31" s="274"/>
      <c r="AL31" s="274"/>
      <c r="AM31" s="274"/>
      <c r="AN31" s="274"/>
      <c r="AO31" s="274"/>
      <c r="AP31" s="274"/>
      <c r="AQ31" s="274"/>
      <c r="AR31" s="274"/>
      <c r="AS31" s="274"/>
      <c r="AT31" s="274"/>
      <c r="AU31" s="274"/>
      <c r="AV31" s="274"/>
      <c r="AW31" s="274"/>
      <c r="AX31" s="274"/>
      <c r="AY31" s="274"/>
      <c r="AZ31" s="274"/>
      <c r="BA31" s="274"/>
      <c r="BB31" s="274"/>
      <c r="BC31" s="274"/>
    </row>
    <row r="32" spans="1:55" s="204" customFormat="1" ht="24.95" customHeight="1" x14ac:dyDescent="0.2">
      <c r="A32" s="205">
        <v>24</v>
      </c>
      <c r="B32" s="206" t="s">
        <v>30</v>
      </c>
      <c r="C32" s="207"/>
      <c r="D32" s="207"/>
      <c r="E32" s="206" t="s">
        <v>103</v>
      </c>
      <c r="F32" s="206" t="s">
        <v>147</v>
      </c>
      <c r="G32" s="206" t="s">
        <v>30</v>
      </c>
      <c r="H32" s="206" t="s">
        <v>157</v>
      </c>
      <c r="I32" s="208"/>
      <c r="J32" s="233"/>
      <c r="K32" s="228"/>
      <c r="L32" s="229">
        <v>0</v>
      </c>
      <c r="M32" s="234"/>
      <c r="N32" s="234"/>
      <c r="O32" s="268">
        <v>42005</v>
      </c>
      <c r="P32" s="268">
        <v>42369</v>
      </c>
      <c r="Q32" s="230">
        <v>1</v>
      </c>
      <c r="R32" s="231">
        <v>1</v>
      </c>
      <c r="S32" s="209">
        <v>0</v>
      </c>
      <c r="T32" s="231">
        <v>1</v>
      </c>
      <c r="U32" s="207">
        <v>0</v>
      </c>
      <c r="V32" s="207">
        <v>12</v>
      </c>
      <c r="W32" s="207">
        <v>1</v>
      </c>
      <c r="X32" s="232">
        <f t="shared" si="0"/>
        <v>0</v>
      </c>
      <c r="Y32" s="232"/>
      <c r="Z32" s="232"/>
      <c r="AA32" s="232">
        <f t="shared" si="1"/>
        <v>0</v>
      </c>
      <c r="AB32" s="232">
        <f t="shared" si="3"/>
        <v>0</v>
      </c>
      <c r="AC32" s="232">
        <f t="shared" si="7"/>
        <v>0</v>
      </c>
      <c r="AD32" s="232">
        <v>0</v>
      </c>
      <c r="AE32" s="232">
        <f t="shared" si="4"/>
        <v>0</v>
      </c>
      <c r="AF32" s="232">
        <f t="shared" si="5"/>
        <v>0</v>
      </c>
      <c r="AG32" s="262">
        <f t="shared" si="6"/>
        <v>0</v>
      </c>
      <c r="AH32" s="273"/>
      <c r="AI32" s="274"/>
      <c r="AJ32" s="274"/>
      <c r="AK32" s="274"/>
      <c r="AL32" s="274"/>
      <c r="AM32" s="274"/>
      <c r="AN32" s="274"/>
      <c r="AO32" s="274"/>
      <c r="AP32" s="274"/>
      <c r="AQ32" s="274"/>
      <c r="AR32" s="274"/>
      <c r="AS32" s="274"/>
      <c r="AT32" s="274"/>
      <c r="AU32" s="274"/>
      <c r="AV32" s="274"/>
      <c r="AW32" s="274"/>
      <c r="AX32" s="274"/>
      <c r="AY32" s="274"/>
      <c r="AZ32" s="274"/>
      <c r="BA32" s="274"/>
      <c r="BB32" s="274"/>
      <c r="BC32" s="274"/>
    </row>
    <row r="33" spans="1:55" s="204" customFormat="1" ht="24.95" customHeight="1" x14ac:dyDescent="0.2">
      <c r="A33" s="205">
        <v>25</v>
      </c>
      <c r="B33" s="206" t="s">
        <v>30</v>
      </c>
      <c r="C33" s="207"/>
      <c r="D33" s="207"/>
      <c r="E33" s="206" t="s">
        <v>103</v>
      </c>
      <c r="F33" s="206" t="s">
        <v>147</v>
      </c>
      <c r="G33" s="206" t="s">
        <v>30</v>
      </c>
      <c r="H33" s="206" t="s">
        <v>158</v>
      </c>
      <c r="I33" s="208"/>
      <c r="J33" s="233"/>
      <c r="K33" s="207"/>
      <c r="L33" s="229">
        <v>0</v>
      </c>
      <c r="M33" s="234"/>
      <c r="N33" s="234"/>
      <c r="O33" s="268">
        <v>42005</v>
      </c>
      <c r="P33" s="268">
        <v>42369</v>
      </c>
      <c r="Q33" s="230">
        <v>1</v>
      </c>
      <c r="R33" s="231">
        <v>1</v>
      </c>
      <c r="S33" s="209">
        <v>0</v>
      </c>
      <c r="T33" s="231">
        <v>1</v>
      </c>
      <c r="U33" s="207">
        <v>0</v>
      </c>
      <c r="V33" s="207">
        <v>12</v>
      </c>
      <c r="W33" s="207">
        <v>1</v>
      </c>
      <c r="X33" s="232">
        <f t="shared" si="0"/>
        <v>0</v>
      </c>
      <c r="Y33" s="232"/>
      <c r="Z33" s="232"/>
      <c r="AA33" s="232">
        <f t="shared" si="1"/>
        <v>0</v>
      </c>
      <c r="AB33" s="232">
        <f t="shared" si="3"/>
        <v>0</v>
      </c>
      <c r="AC33" s="232">
        <f t="shared" si="7"/>
        <v>0</v>
      </c>
      <c r="AD33" s="232">
        <v>0</v>
      </c>
      <c r="AE33" s="232">
        <f t="shared" si="4"/>
        <v>0</v>
      </c>
      <c r="AF33" s="232">
        <f t="shared" si="5"/>
        <v>0</v>
      </c>
      <c r="AG33" s="262">
        <f t="shared" si="6"/>
        <v>0</v>
      </c>
      <c r="AH33" s="273"/>
      <c r="AI33" s="274"/>
      <c r="AJ33" s="274"/>
      <c r="AK33" s="274"/>
      <c r="AL33" s="274"/>
      <c r="AM33" s="274"/>
      <c r="AN33" s="274"/>
      <c r="AO33" s="274"/>
      <c r="AP33" s="274"/>
      <c r="AQ33" s="274"/>
      <c r="AR33" s="274"/>
      <c r="AS33" s="274"/>
      <c r="AT33" s="274"/>
      <c r="AU33" s="274"/>
      <c r="AV33" s="274"/>
      <c r="AW33" s="274"/>
      <c r="AX33" s="274"/>
      <c r="AY33" s="274"/>
      <c r="AZ33" s="274"/>
      <c r="BA33" s="274"/>
      <c r="BB33" s="274"/>
      <c r="BC33" s="274"/>
    </row>
    <row r="34" spans="1:55" s="204" customFormat="1" ht="24.95" customHeight="1" x14ac:dyDescent="0.2">
      <c r="A34" s="205">
        <v>26</v>
      </c>
      <c r="B34" s="206" t="s">
        <v>30</v>
      </c>
      <c r="C34" s="207"/>
      <c r="D34" s="207"/>
      <c r="E34" s="206" t="s">
        <v>103</v>
      </c>
      <c r="F34" s="206" t="s">
        <v>147</v>
      </c>
      <c r="G34" s="206" t="s">
        <v>30</v>
      </c>
      <c r="H34" s="206" t="s">
        <v>159</v>
      </c>
      <c r="I34" s="208"/>
      <c r="J34" s="233"/>
      <c r="K34" s="207"/>
      <c r="L34" s="229">
        <v>0</v>
      </c>
      <c r="M34" s="234"/>
      <c r="N34" s="234"/>
      <c r="O34" s="268">
        <v>42005</v>
      </c>
      <c r="P34" s="268">
        <v>42369</v>
      </c>
      <c r="Q34" s="230">
        <v>1</v>
      </c>
      <c r="R34" s="231">
        <v>1</v>
      </c>
      <c r="S34" s="209">
        <v>0</v>
      </c>
      <c r="T34" s="231">
        <v>1</v>
      </c>
      <c r="U34" s="207">
        <v>0</v>
      </c>
      <c r="V34" s="207">
        <v>12</v>
      </c>
      <c r="W34" s="207">
        <v>1</v>
      </c>
      <c r="X34" s="232">
        <f t="shared" si="0"/>
        <v>0</v>
      </c>
      <c r="Y34" s="232"/>
      <c r="Z34" s="232"/>
      <c r="AA34" s="232">
        <f t="shared" si="1"/>
        <v>0</v>
      </c>
      <c r="AB34" s="232">
        <f t="shared" si="3"/>
        <v>0</v>
      </c>
      <c r="AC34" s="232">
        <f t="shared" si="7"/>
        <v>0</v>
      </c>
      <c r="AD34" s="232">
        <v>0</v>
      </c>
      <c r="AE34" s="232">
        <f t="shared" si="4"/>
        <v>0</v>
      </c>
      <c r="AF34" s="232">
        <f t="shared" si="5"/>
        <v>0</v>
      </c>
      <c r="AG34" s="262">
        <f t="shared" si="6"/>
        <v>0</v>
      </c>
      <c r="AH34" s="273"/>
      <c r="AI34" s="274"/>
      <c r="AJ34" s="274"/>
      <c r="AK34" s="274"/>
      <c r="AL34" s="274"/>
      <c r="AM34" s="274"/>
      <c r="AN34" s="274"/>
      <c r="AO34" s="274"/>
      <c r="AP34" s="274"/>
      <c r="AQ34" s="274"/>
      <c r="AR34" s="274"/>
      <c r="AS34" s="274"/>
      <c r="AT34" s="274"/>
      <c r="AU34" s="274"/>
      <c r="AV34" s="274"/>
      <c r="AW34" s="274"/>
      <c r="AX34" s="274"/>
      <c r="AY34" s="274"/>
      <c r="AZ34" s="274"/>
      <c r="BA34" s="274"/>
      <c r="BB34" s="274"/>
      <c r="BC34" s="274"/>
    </row>
    <row r="35" spans="1:55" s="204" customFormat="1" ht="24.95" customHeight="1" x14ac:dyDescent="0.2">
      <c r="A35" s="205">
        <v>27</v>
      </c>
      <c r="B35" s="206" t="s">
        <v>30</v>
      </c>
      <c r="C35" s="207"/>
      <c r="D35" s="207"/>
      <c r="E35" s="206" t="s">
        <v>103</v>
      </c>
      <c r="F35" s="206" t="s">
        <v>147</v>
      </c>
      <c r="G35" s="206" t="s">
        <v>30</v>
      </c>
      <c r="H35" s="206" t="s">
        <v>160</v>
      </c>
      <c r="I35" s="208"/>
      <c r="J35" s="233"/>
      <c r="K35" s="207"/>
      <c r="L35" s="229">
        <v>0</v>
      </c>
      <c r="M35" s="234"/>
      <c r="N35" s="234"/>
      <c r="O35" s="268">
        <v>42005</v>
      </c>
      <c r="P35" s="268">
        <v>42369</v>
      </c>
      <c r="Q35" s="230">
        <v>1</v>
      </c>
      <c r="R35" s="231">
        <v>1</v>
      </c>
      <c r="S35" s="209">
        <v>0</v>
      </c>
      <c r="T35" s="231">
        <v>1</v>
      </c>
      <c r="U35" s="207">
        <v>0</v>
      </c>
      <c r="V35" s="207">
        <v>12</v>
      </c>
      <c r="W35" s="207">
        <v>1</v>
      </c>
      <c r="X35" s="232">
        <f t="shared" si="0"/>
        <v>0</v>
      </c>
      <c r="Y35" s="232"/>
      <c r="Z35" s="232"/>
      <c r="AA35" s="232">
        <f t="shared" si="1"/>
        <v>0</v>
      </c>
      <c r="AB35" s="232">
        <f t="shared" si="3"/>
        <v>0</v>
      </c>
      <c r="AC35" s="232">
        <f t="shared" si="7"/>
        <v>0</v>
      </c>
      <c r="AD35" s="232">
        <v>0</v>
      </c>
      <c r="AE35" s="232">
        <f t="shared" si="4"/>
        <v>0</v>
      </c>
      <c r="AF35" s="232">
        <f t="shared" si="5"/>
        <v>0</v>
      </c>
      <c r="AG35" s="262">
        <f t="shared" si="6"/>
        <v>0</v>
      </c>
      <c r="AH35" s="273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274"/>
      <c r="AY35" s="274"/>
      <c r="AZ35" s="274"/>
      <c r="BA35" s="274"/>
      <c r="BB35" s="274"/>
      <c r="BC35" s="274"/>
    </row>
    <row r="36" spans="1:55" s="204" customFormat="1" ht="24.95" customHeight="1" x14ac:dyDescent="0.2">
      <c r="A36" s="205">
        <v>28</v>
      </c>
      <c r="B36" s="206" t="s">
        <v>30</v>
      </c>
      <c r="C36" s="207"/>
      <c r="D36" s="207"/>
      <c r="E36" s="206" t="s">
        <v>103</v>
      </c>
      <c r="F36" s="206" t="s">
        <v>147</v>
      </c>
      <c r="G36" s="206" t="s">
        <v>30</v>
      </c>
      <c r="H36" s="206" t="s">
        <v>161</v>
      </c>
      <c r="I36" s="208"/>
      <c r="J36" s="233"/>
      <c r="K36" s="207"/>
      <c r="L36" s="229">
        <v>0</v>
      </c>
      <c r="M36" s="234"/>
      <c r="N36" s="234"/>
      <c r="O36" s="268">
        <v>42005</v>
      </c>
      <c r="P36" s="268">
        <v>42369</v>
      </c>
      <c r="Q36" s="230">
        <v>1</v>
      </c>
      <c r="R36" s="231">
        <v>1</v>
      </c>
      <c r="S36" s="209">
        <v>0</v>
      </c>
      <c r="T36" s="231">
        <v>1</v>
      </c>
      <c r="U36" s="207">
        <v>0</v>
      </c>
      <c r="V36" s="207">
        <v>12</v>
      </c>
      <c r="W36" s="207">
        <v>1</v>
      </c>
      <c r="X36" s="232">
        <f t="shared" si="0"/>
        <v>0</v>
      </c>
      <c r="Y36" s="232"/>
      <c r="Z36" s="232"/>
      <c r="AA36" s="232">
        <f t="shared" si="1"/>
        <v>0</v>
      </c>
      <c r="AB36" s="232">
        <f t="shared" si="3"/>
        <v>0</v>
      </c>
      <c r="AC36" s="232">
        <f t="shared" si="7"/>
        <v>0</v>
      </c>
      <c r="AD36" s="232">
        <v>0</v>
      </c>
      <c r="AE36" s="232">
        <f t="shared" si="4"/>
        <v>0</v>
      </c>
      <c r="AF36" s="232">
        <f t="shared" si="5"/>
        <v>0</v>
      </c>
      <c r="AG36" s="262">
        <f t="shared" si="6"/>
        <v>0</v>
      </c>
      <c r="AH36" s="273"/>
      <c r="AI36" s="274"/>
      <c r="AJ36" s="274"/>
      <c r="AK36" s="274"/>
      <c r="AL36" s="274"/>
      <c r="AM36" s="274"/>
      <c r="AN36" s="274"/>
      <c r="AO36" s="274"/>
      <c r="AP36" s="274"/>
      <c r="AQ36" s="274"/>
      <c r="AR36" s="274"/>
      <c r="AS36" s="274"/>
      <c r="AT36" s="274"/>
      <c r="AU36" s="274"/>
      <c r="AV36" s="274"/>
      <c r="AW36" s="274"/>
      <c r="AX36" s="274"/>
      <c r="AY36" s="274"/>
      <c r="AZ36" s="274"/>
      <c r="BA36" s="274"/>
      <c r="BB36" s="274"/>
      <c r="BC36" s="274"/>
    </row>
    <row r="37" spans="1:55" s="204" customFormat="1" ht="24.95" customHeight="1" x14ac:dyDescent="0.2">
      <c r="A37" s="205">
        <v>29</v>
      </c>
      <c r="B37" s="206" t="s">
        <v>30</v>
      </c>
      <c r="C37" s="207"/>
      <c r="D37" s="207"/>
      <c r="E37" s="206" t="s">
        <v>103</v>
      </c>
      <c r="F37" s="206" t="s">
        <v>147</v>
      </c>
      <c r="G37" s="206" t="s">
        <v>30</v>
      </c>
      <c r="H37" s="206" t="s">
        <v>162</v>
      </c>
      <c r="I37" s="208"/>
      <c r="J37" s="233"/>
      <c r="K37" s="207"/>
      <c r="L37" s="229">
        <v>0</v>
      </c>
      <c r="M37" s="234"/>
      <c r="N37" s="234"/>
      <c r="O37" s="268">
        <v>42005</v>
      </c>
      <c r="P37" s="268">
        <v>42369</v>
      </c>
      <c r="Q37" s="230">
        <v>1</v>
      </c>
      <c r="R37" s="231">
        <v>1</v>
      </c>
      <c r="S37" s="209">
        <v>0</v>
      </c>
      <c r="T37" s="231">
        <v>1</v>
      </c>
      <c r="U37" s="207">
        <v>0</v>
      </c>
      <c r="V37" s="207">
        <v>12</v>
      </c>
      <c r="W37" s="207">
        <v>1</v>
      </c>
      <c r="X37" s="232">
        <f t="shared" si="0"/>
        <v>0</v>
      </c>
      <c r="Y37" s="232"/>
      <c r="Z37" s="232"/>
      <c r="AA37" s="232">
        <f t="shared" si="1"/>
        <v>0</v>
      </c>
      <c r="AB37" s="232">
        <f t="shared" si="3"/>
        <v>0</v>
      </c>
      <c r="AC37" s="232">
        <f t="shared" si="7"/>
        <v>0</v>
      </c>
      <c r="AD37" s="232">
        <v>0</v>
      </c>
      <c r="AE37" s="232">
        <f t="shared" si="4"/>
        <v>0</v>
      </c>
      <c r="AF37" s="232">
        <f t="shared" si="5"/>
        <v>0</v>
      </c>
      <c r="AG37" s="262">
        <f t="shared" si="6"/>
        <v>0</v>
      </c>
      <c r="AH37" s="273"/>
      <c r="AI37" s="274"/>
      <c r="AJ37" s="274"/>
      <c r="AK37" s="274"/>
      <c r="AL37" s="274"/>
      <c r="AM37" s="274"/>
      <c r="AN37" s="274"/>
      <c r="AO37" s="274"/>
      <c r="AP37" s="274"/>
      <c r="AQ37" s="274"/>
      <c r="AR37" s="274"/>
      <c r="AS37" s="274"/>
      <c r="AT37" s="274"/>
      <c r="AU37" s="274"/>
      <c r="AV37" s="274"/>
      <c r="AW37" s="274"/>
      <c r="AX37" s="274"/>
      <c r="AY37" s="274"/>
      <c r="AZ37" s="274"/>
      <c r="BA37" s="274"/>
      <c r="BB37" s="274"/>
      <c r="BC37" s="274"/>
    </row>
    <row r="38" spans="1:55" s="204" customFormat="1" ht="24.95" customHeight="1" x14ac:dyDescent="0.2">
      <c r="A38" s="205">
        <v>30</v>
      </c>
      <c r="B38" s="206" t="s">
        <v>30</v>
      </c>
      <c r="C38" s="207"/>
      <c r="D38" s="207"/>
      <c r="E38" s="206" t="s">
        <v>103</v>
      </c>
      <c r="F38" s="206" t="s">
        <v>147</v>
      </c>
      <c r="G38" s="206" t="s">
        <v>30</v>
      </c>
      <c r="H38" s="206" t="s">
        <v>163</v>
      </c>
      <c r="I38" s="208"/>
      <c r="J38" s="233"/>
      <c r="K38" s="207"/>
      <c r="L38" s="229">
        <v>0</v>
      </c>
      <c r="M38" s="234"/>
      <c r="N38" s="234"/>
      <c r="O38" s="268">
        <v>42005</v>
      </c>
      <c r="P38" s="268">
        <v>42369</v>
      </c>
      <c r="Q38" s="230">
        <v>1</v>
      </c>
      <c r="R38" s="231">
        <v>1</v>
      </c>
      <c r="S38" s="209">
        <v>0</v>
      </c>
      <c r="T38" s="231">
        <v>1</v>
      </c>
      <c r="U38" s="207">
        <v>0</v>
      </c>
      <c r="V38" s="207">
        <v>12</v>
      </c>
      <c r="W38" s="207">
        <v>1</v>
      </c>
      <c r="X38" s="232">
        <f t="shared" si="0"/>
        <v>0</v>
      </c>
      <c r="Y38" s="232"/>
      <c r="Z38" s="232"/>
      <c r="AA38" s="232">
        <f t="shared" si="1"/>
        <v>0</v>
      </c>
      <c r="AB38" s="232">
        <f t="shared" si="3"/>
        <v>0</v>
      </c>
      <c r="AC38" s="232">
        <f t="shared" si="7"/>
        <v>0</v>
      </c>
      <c r="AD38" s="232">
        <v>0</v>
      </c>
      <c r="AE38" s="232">
        <f t="shared" si="4"/>
        <v>0</v>
      </c>
      <c r="AF38" s="232">
        <f t="shared" si="5"/>
        <v>0</v>
      </c>
      <c r="AG38" s="262">
        <f t="shared" si="6"/>
        <v>0</v>
      </c>
      <c r="AH38" s="273"/>
      <c r="AI38" s="274"/>
      <c r="AJ38" s="274"/>
      <c r="AK38" s="274"/>
      <c r="AL38" s="274"/>
      <c r="AM38" s="274"/>
      <c r="AN38" s="274"/>
      <c r="AO38" s="274"/>
      <c r="AP38" s="274"/>
      <c r="AQ38" s="274"/>
      <c r="AR38" s="274"/>
      <c r="AS38" s="274"/>
      <c r="AT38" s="274"/>
      <c r="AU38" s="274"/>
      <c r="AV38" s="274"/>
      <c r="AW38" s="274"/>
      <c r="AX38" s="274"/>
      <c r="AY38" s="274"/>
      <c r="AZ38" s="274"/>
      <c r="BA38" s="274"/>
      <c r="BB38" s="274"/>
      <c r="BC38" s="274"/>
    </row>
    <row r="39" spans="1:55" s="226" customFormat="1" ht="24.95" customHeight="1" x14ac:dyDescent="0.2">
      <c r="A39" s="263"/>
      <c r="B39" s="235"/>
      <c r="C39" s="235"/>
      <c r="D39" s="235"/>
      <c r="E39" s="235"/>
      <c r="F39" s="235"/>
      <c r="G39" s="235"/>
      <c r="H39" s="235"/>
      <c r="I39" s="235"/>
      <c r="J39" s="236"/>
      <c r="K39" s="235"/>
      <c r="L39" s="237">
        <f>SUM(L9:L38)</f>
        <v>0</v>
      </c>
      <c r="M39" s="237"/>
      <c r="N39" s="237"/>
      <c r="O39" s="238"/>
      <c r="P39" s="238"/>
      <c r="Q39" s="239"/>
      <c r="R39" s="240"/>
      <c r="S39" s="225"/>
      <c r="T39" s="240"/>
      <c r="U39" s="207">
        <v>0</v>
      </c>
      <c r="V39" s="235"/>
      <c r="W39" s="235">
        <f>SUM(W9:W38)</f>
        <v>30</v>
      </c>
      <c r="X39" s="241">
        <f>SUM(X9:X38)</f>
        <v>0</v>
      </c>
      <c r="Y39" s="241">
        <f t="shared" ref="Y39:AG39" si="8">SUM(Y9:Y38)</f>
        <v>0</v>
      </c>
      <c r="Z39" s="241">
        <f t="shared" si="8"/>
        <v>0</v>
      </c>
      <c r="AA39" s="241">
        <f t="shared" si="8"/>
        <v>0</v>
      </c>
      <c r="AB39" s="241">
        <f t="shared" si="8"/>
        <v>0</v>
      </c>
      <c r="AC39" s="241">
        <f t="shared" si="8"/>
        <v>0</v>
      </c>
      <c r="AD39" s="232">
        <v>0</v>
      </c>
      <c r="AE39" s="241">
        <f t="shared" si="8"/>
        <v>0</v>
      </c>
      <c r="AF39" s="241">
        <f t="shared" si="8"/>
        <v>0</v>
      </c>
      <c r="AG39" s="241">
        <f t="shared" si="8"/>
        <v>0</v>
      </c>
      <c r="AH39" s="275"/>
      <c r="AI39" s="276"/>
      <c r="AJ39" s="276"/>
      <c r="AK39" s="276"/>
      <c r="AL39" s="276"/>
      <c r="AM39" s="276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6"/>
      <c r="BB39" s="276"/>
      <c r="BC39" s="276"/>
    </row>
    <row r="40" spans="1:55" s="204" customFormat="1" ht="24.95" customHeight="1" x14ac:dyDescent="0.2">
      <c r="A40" s="205">
        <v>1</v>
      </c>
      <c r="B40" s="206" t="s">
        <v>177</v>
      </c>
      <c r="C40" s="207"/>
      <c r="D40" s="207"/>
      <c r="E40" s="206" t="s">
        <v>103</v>
      </c>
      <c r="F40" s="206" t="s">
        <v>147</v>
      </c>
      <c r="G40" s="206" t="s">
        <v>164</v>
      </c>
      <c r="H40" s="206" t="s">
        <v>165</v>
      </c>
      <c r="I40" s="208"/>
      <c r="J40" s="233"/>
      <c r="K40" s="207"/>
      <c r="L40" s="234"/>
      <c r="M40" s="234">
        <v>0</v>
      </c>
      <c r="N40" s="234">
        <f>+M40-L40</f>
        <v>0</v>
      </c>
      <c r="O40" s="268">
        <v>42005</v>
      </c>
      <c r="P40" s="268">
        <v>42369</v>
      </c>
      <c r="Q40" s="230">
        <v>1</v>
      </c>
      <c r="R40" s="231">
        <v>1</v>
      </c>
      <c r="S40" s="209">
        <v>0</v>
      </c>
      <c r="T40" s="231">
        <v>1</v>
      </c>
      <c r="U40" s="207">
        <v>0</v>
      </c>
      <c r="V40" s="207">
        <v>12</v>
      </c>
      <c r="W40" s="207">
        <v>1</v>
      </c>
      <c r="X40" s="232"/>
      <c r="Y40" s="232"/>
      <c r="Z40" s="232">
        <f t="shared" ref="Z40:Z54" si="9">+L40*U40</f>
        <v>0</v>
      </c>
      <c r="AA40" s="232">
        <f t="shared" ref="AA40:AA54" si="10">+N40*U40</f>
        <v>0</v>
      </c>
      <c r="AB40" s="232">
        <f>+Z40+AA40</f>
        <v>0</v>
      </c>
      <c r="AC40" s="232">
        <f>+L40+N40</f>
        <v>0</v>
      </c>
      <c r="AD40" s="232">
        <v>0</v>
      </c>
      <c r="AE40" s="232">
        <f>+AB40*9.65%</f>
        <v>0</v>
      </c>
      <c r="AF40" s="232">
        <f>+AB40*8.33%</f>
        <v>0</v>
      </c>
      <c r="AG40" s="262">
        <f t="shared" ref="AG40" si="11">SUM(AB40:AF40)</f>
        <v>0</v>
      </c>
      <c r="AH40" s="273"/>
      <c r="AI40" s="274"/>
      <c r="AJ40" s="274"/>
      <c r="AK40" s="274"/>
      <c r="AL40" s="274"/>
      <c r="AM40" s="274"/>
      <c r="AN40" s="274"/>
      <c r="AO40" s="274"/>
      <c r="AP40" s="274"/>
      <c r="AQ40" s="274"/>
      <c r="AR40" s="274"/>
      <c r="AS40" s="274"/>
      <c r="AT40" s="274"/>
      <c r="AU40" s="274"/>
      <c r="AV40" s="274"/>
      <c r="AW40" s="274"/>
      <c r="AX40" s="274"/>
      <c r="AY40" s="274"/>
      <c r="AZ40" s="274"/>
      <c r="BA40" s="274"/>
      <c r="BB40" s="274"/>
      <c r="BC40" s="274"/>
    </row>
    <row r="41" spans="1:55" s="204" customFormat="1" ht="24.95" customHeight="1" x14ac:dyDescent="0.2">
      <c r="A41" s="205">
        <v>2</v>
      </c>
      <c r="B41" s="206" t="s">
        <v>177</v>
      </c>
      <c r="C41" s="207"/>
      <c r="D41" s="207"/>
      <c r="E41" s="206" t="s">
        <v>103</v>
      </c>
      <c r="F41" s="206" t="s">
        <v>147</v>
      </c>
      <c r="G41" s="206" t="s">
        <v>164</v>
      </c>
      <c r="H41" s="206" t="s">
        <v>166</v>
      </c>
      <c r="I41" s="208"/>
      <c r="J41" s="233"/>
      <c r="K41" s="207"/>
      <c r="L41" s="234"/>
      <c r="M41" s="234"/>
      <c r="N41" s="234"/>
      <c r="O41" s="268">
        <v>42005</v>
      </c>
      <c r="P41" s="268">
        <v>42369</v>
      </c>
      <c r="Q41" s="230">
        <v>1</v>
      </c>
      <c r="R41" s="231">
        <v>1</v>
      </c>
      <c r="S41" s="209">
        <v>0</v>
      </c>
      <c r="T41" s="231">
        <v>1</v>
      </c>
      <c r="U41" s="207">
        <v>0</v>
      </c>
      <c r="V41" s="207">
        <v>12</v>
      </c>
      <c r="W41" s="207">
        <v>1</v>
      </c>
      <c r="X41" s="232"/>
      <c r="Y41" s="232"/>
      <c r="Z41" s="232">
        <f t="shared" si="9"/>
        <v>0</v>
      </c>
      <c r="AA41" s="232">
        <f t="shared" si="10"/>
        <v>0</v>
      </c>
      <c r="AB41" s="232">
        <f t="shared" ref="AB41:AB54" si="12">+Z41+AA41</f>
        <v>0</v>
      </c>
      <c r="AC41" s="232">
        <f t="shared" ref="AC41:AC53" si="13">+L41</f>
        <v>0</v>
      </c>
      <c r="AD41" s="232">
        <v>0</v>
      </c>
      <c r="AE41" s="232">
        <f t="shared" ref="AE41:AE54" si="14">+AB41*9.65%</f>
        <v>0</v>
      </c>
      <c r="AF41" s="232">
        <f t="shared" ref="AF41:AF54" si="15">+AB41*8.33%</f>
        <v>0</v>
      </c>
      <c r="AG41" s="262">
        <f t="shared" ref="AG41:AG53" si="16">SUM(AB41:AF41)</f>
        <v>0</v>
      </c>
      <c r="AH41" s="273"/>
      <c r="AI41" s="274"/>
      <c r="AJ41" s="274"/>
      <c r="AK41" s="274"/>
      <c r="AL41" s="274"/>
      <c r="AM41" s="274"/>
      <c r="AN41" s="274"/>
      <c r="AO41" s="274"/>
      <c r="AP41" s="274"/>
      <c r="AQ41" s="274"/>
      <c r="AR41" s="274"/>
      <c r="AS41" s="274"/>
      <c r="AT41" s="274"/>
      <c r="AU41" s="274"/>
      <c r="AV41" s="274"/>
      <c r="AW41" s="274"/>
      <c r="AX41" s="274"/>
      <c r="AY41" s="274"/>
      <c r="AZ41" s="274"/>
      <c r="BA41" s="274"/>
      <c r="BB41" s="274"/>
      <c r="BC41" s="274"/>
    </row>
    <row r="42" spans="1:55" s="204" customFormat="1" ht="24.95" customHeight="1" x14ac:dyDescent="0.2">
      <c r="A42" s="205">
        <v>3</v>
      </c>
      <c r="B42" s="206" t="s">
        <v>177</v>
      </c>
      <c r="C42" s="207"/>
      <c r="D42" s="207"/>
      <c r="E42" s="206" t="s">
        <v>103</v>
      </c>
      <c r="F42" s="206" t="s">
        <v>147</v>
      </c>
      <c r="G42" s="206" t="s">
        <v>164</v>
      </c>
      <c r="H42" s="206" t="s">
        <v>167</v>
      </c>
      <c r="I42" s="208"/>
      <c r="J42" s="233"/>
      <c r="K42" s="207"/>
      <c r="L42" s="234"/>
      <c r="M42" s="234"/>
      <c r="N42" s="234"/>
      <c r="O42" s="268">
        <v>42005</v>
      </c>
      <c r="P42" s="268">
        <v>42369</v>
      </c>
      <c r="Q42" s="230">
        <v>1</v>
      </c>
      <c r="R42" s="231">
        <v>1</v>
      </c>
      <c r="S42" s="209">
        <v>0</v>
      </c>
      <c r="T42" s="231">
        <v>1</v>
      </c>
      <c r="U42" s="207">
        <v>0</v>
      </c>
      <c r="V42" s="207">
        <v>12</v>
      </c>
      <c r="W42" s="207">
        <v>1</v>
      </c>
      <c r="X42" s="232"/>
      <c r="Y42" s="232"/>
      <c r="Z42" s="232">
        <f t="shared" si="9"/>
        <v>0</v>
      </c>
      <c r="AA42" s="232">
        <f t="shared" si="10"/>
        <v>0</v>
      </c>
      <c r="AB42" s="232">
        <f t="shared" si="12"/>
        <v>0</v>
      </c>
      <c r="AC42" s="232">
        <f t="shared" si="13"/>
        <v>0</v>
      </c>
      <c r="AD42" s="232">
        <v>0</v>
      </c>
      <c r="AE42" s="232">
        <f t="shared" si="14"/>
        <v>0</v>
      </c>
      <c r="AF42" s="232">
        <f t="shared" si="15"/>
        <v>0</v>
      </c>
      <c r="AG42" s="262">
        <f t="shared" si="16"/>
        <v>0</v>
      </c>
      <c r="AH42" s="273"/>
      <c r="AI42" s="274"/>
      <c r="AJ42" s="274"/>
      <c r="AK42" s="274"/>
      <c r="AL42" s="274"/>
      <c r="AM42" s="274"/>
      <c r="AN42" s="274"/>
      <c r="AO42" s="274"/>
      <c r="AP42" s="274"/>
      <c r="AQ42" s="274"/>
      <c r="AR42" s="274"/>
      <c r="AS42" s="274"/>
      <c r="AT42" s="274"/>
      <c r="AU42" s="274"/>
      <c r="AV42" s="274"/>
      <c r="AW42" s="274"/>
      <c r="AX42" s="274"/>
      <c r="AY42" s="274"/>
      <c r="AZ42" s="274"/>
      <c r="BA42" s="274"/>
      <c r="BB42" s="274"/>
      <c r="BC42" s="274"/>
    </row>
    <row r="43" spans="1:55" s="204" customFormat="1" ht="24.95" customHeight="1" x14ac:dyDescent="0.2">
      <c r="A43" s="205">
        <v>4</v>
      </c>
      <c r="B43" s="206" t="s">
        <v>177</v>
      </c>
      <c r="C43" s="207"/>
      <c r="D43" s="207"/>
      <c r="E43" s="206" t="s">
        <v>103</v>
      </c>
      <c r="F43" s="206" t="s">
        <v>147</v>
      </c>
      <c r="G43" s="206" t="s">
        <v>164</v>
      </c>
      <c r="H43" s="206" t="s">
        <v>168</v>
      </c>
      <c r="I43" s="208"/>
      <c r="J43" s="233"/>
      <c r="K43" s="207"/>
      <c r="L43" s="234"/>
      <c r="M43" s="234"/>
      <c r="N43" s="234"/>
      <c r="O43" s="268">
        <v>42005</v>
      </c>
      <c r="P43" s="268">
        <v>42369</v>
      </c>
      <c r="Q43" s="230">
        <v>1</v>
      </c>
      <c r="R43" s="231">
        <v>1</v>
      </c>
      <c r="S43" s="209">
        <v>0</v>
      </c>
      <c r="T43" s="231">
        <v>1</v>
      </c>
      <c r="U43" s="207">
        <v>0</v>
      </c>
      <c r="V43" s="207">
        <v>12</v>
      </c>
      <c r="W43" s="207">
        <v>1</v>
      </c>
      <c r="X43" s="232"/>
      <c r="Y43" s="232"/>
      <c r="Z43" s="232">
        <f t="shared" si="9"/>
        <v>0</v>
      </c>
      <c r="AA43" s="232">
        <f t="shared" si="10"/>
        <v>0</v>
      </c>
      <c r="AB43" s="232">
        <f t="shared" si="12"/>
        <v>0</v>
      </c>
      <c r="AC43" s="232">
        <f t="shared" si="13"/>
        <v>0</v>
      </c>
      <c r="AD43" s="232">
        <v>0</v>
      </c>
      <c r="AE43" s="232">
        <f t="shared" si="14"/>
        <v>0</v>
      </c>
      <c r="AF43" s="232">
        <f t="shared" si="15"/>
        <v>0</v>
      </c>
      <c r="AG43" s="262">
        <f t="shared" si="16"/>
        <v>0</v>
      </c>
      <c r="AH43" s="273"/>
      <c r="AI43" s="274"/>
      <c r="AJ43" s="274"/>
      <c r="AK43" s="274"/>
      <c r="AL43" s="274"/>
      <c r="AM43" s="274"/>
      <c r="AN43" s="274"/>
      <c r="AO43" s="274"/>
      <c r="AP43" s="274"/>
      <c r="AQ43" s="274"/>
      <c r="AR43" s="274"/>
      <c r="AS43" s="274"/>
      <c r="AT43" s="274"/>
      <c r="AU43" s="274"/>
      <c r="AV43" s="274"/>
      <c r="AW43" s="274"/>
      <c r="AX43" s="274"/>
      <c r="AY43" s="274"/>
      <c r="AZ43" s="274"/>
      <c r="BA43" s="274"/>
      <c r="BB43" s="274"/>
      <c r="BC43" s="274"/>
    </row>
    <row r="44" spans="1:55" s="204" customFormat="1" ht="24.95" customHeight="1" x14ac:dyDescent="0.2">
      <c r="A44" s="205">
        <v>5</v>
      </c>
      <c r="B44" s="206" t="s">
        <v>177</v>
      </c>
      <c r="C44" s="207"/>
      <c r="D44" s="207"/>
      <c r="E44" s="206" t="s">
        <v>103</v>
      </c>
      <c r="F44" s="206" t="s">
        <v>147</v>
      </c>
      <c r="G44" s="206" t="s">
        <v>164</v>
      </c>
      <c r="H44" s="206" t="s">
        <v>169</v>
      </c>
      <c r="I44" s="208"/>
      <c r="J44" s="233"/>
      <c r="K44" s="207"/>
      <c r="L44" s="234"/>
      <c r="M44" s="242"/>
      <c r="N44" s="242"/>
      <c r="O44" s="268">
        <v>42005</v>
      </c>
      <c r="P44" s="268">
        <v>42369</v>
      </c>
      <c r="Q44" s="230">
        <v>1</v>
      </c>
      <c r="R44" s="231">
        <v>1</v>
      </c>
      <c r="S44" s="209">
        <v>0</v>
      </c>
      <c r="T44" s="231">
        <v>1</v>
      </c>
      <c r="U44" s="207">
        <v>0</v>
      </c>
      <c r="V44" s="207">
        <v>12</v>
      </c>
      <c r="W44" s="207">
        <v>1</v>
      </c>
      <c r="X44" s="242">
        <f t="shared" ref="X44:Y44" si="17">SUM(X40:X43)</f>
        <v>0</v>
      </c>
      <c r="Y44" s="242">
        <f t="shared" si="17"/>
        <v>0</v>
      </c>
      <c r="Z44" s="232">
        <f t="shared" si="9"/>
        <v>0</v>
      </c>
      <c r="AA44" s="232">
        <f t="shared" si="10"/>
        <v>0</v>
      </c>
      <c r="AB44" s="232">
        <f t="shared" si="12"/>
        <v>0</v>
      </c>
      <c r="AC44" s="232">
        <f t="shared" si="13"/>
        <v>0</v>
      </c>
      <c r="AD44" s="232">
        <v>0</v>
      </c>
      <c r="AE44" s="232">
        <f t="shared" si="14"/>
        <v>0</v>
      </c>
      <c r="AF44" s="232">
        <f t="shared" si="15"/>
        <v>0</v>
      </c>
      <c r="AG44" s="262">
        <f t="shared" si="16"/>
        <v>0</v>
      </c>
      <c r="AH44" s="273"/>
      <c r="AI44" s="274"/>
      <c r="AJ44" s="274"/>
      <c r="AK44" s="274"/>
      <c r="AL44" s="274"/>
      <c r="AM44" s="274"/>
      <c r="AN44" s="274"/>
      <c r="AO44" s="274"/>
      <c r="AP44" s="274"/>
      <c r="AQ44" s="274"/>
      <c r="AR44" s="274"/>
      <c r="AS44" s="274"/>
      <c r="AT44" s="274"/>
      <c r="AU44" s="274"/>
      <c r="AV44" s="274"/>
      <c r="AW44" s="274"/>
      <c r="AX44" s="274"/>
      <c r="AY44" s="274"/>
      <c r="AZ44" s="274"/>
      <c r="BA44" s="274"/>
      <c r="BB44" s="274"/>
      <c r="BC44" s="274"/>
    </row>
    <row r="45" spans="1:55" s="204" customFormat="1" ht="24.95" customHeight="1" x14ac:dyDescent="0.2">
      <c r="A45" s="205">
        <v>6</v>
      </c>
      <c r="B45" s="206" t="s">
        <v>177</v>
      </c>
      <c r="C45" s="207"/>
      <c r="D45" s="207"/>
      <c r="E45" s="206" t="s">
        <v>103</v>
      </c>
      <c r="F45" s="206" t="s">
        <v>147</v>
      </c>
      <c r="G45" s="206" t="s">
        <v>164</v>
      </c>
      <c r="H45" s="206" t="s">
        <v>170</v>
      </c>
      <c r="I45" s="208"/>
      <c r="J45" s="243"/>
      <c r="K45" s="207"/>
      <c r="L45" s="234"/>
      <c r="M45" s="242"/>
      <c r="N45" s="242"/>
      <c r="O45" s="268">
        <v>42005</v>
      </c>
      <c r="P45" s="268">
        <v>42369</v>
      </c>
      <c r="Q45" s="230">
        <v>1</v>
      </c>
      <c r="R45" s="231">
        <v>1</v>
      </c>
      <c r="S45" s="209">
        <v>0</v>
      </c>
      <c r="T45" s="231">
        <v>1</v>
      </c>
      <c r="U45" s="207">
        <v>0</v>
      </c>
      <c r="V45" s="207">
        <v>12</v>
      </c>
      <c r="W45" s="207">
        <v>1</v>
      </c>
      <c r="X45" s="242"/>
      <c r="Y45" s="242"/>
      <c r="Z45" s="232">
        <f t="shared" si="9"/>
        <v>0</v>
      </c>
      <c r="AA45" s="232">
        <f t="shared" si="10"/>
        <v>0</v>
      </c>
      <c r="AB45" s="232">
        <f t="shared" si="12"/>
        <v>0</v>
      </c>
      <c r="AC45" s="232">
        <f t="shared" si="13"/>
        <v>0</v>
      </c>
      <c r="AD45" s="232">
        <v>0</v>
      </c>
      <c r="AE45" s="232">
        <f t="shared" si="14"/>
        <v>0</v>
      </c>
      <c r="AF45" s="232">
        <f t="shared" si="15"/>
        <v>0</v>
      </c>
      <c r="AG45" s="262">
        <f t="shared" si="16"/>
        <v>0</v>
      </c>
      <c r="AH45" s="273"/>
      <c r="AI45" s="274"/>
      <c r="AJ45" s="274"/>
      <c r="AK45" s="274"/>
      <c r="AL45" s="274"/>
      <c r="AM45" s="274"/>
      <c r="AN45" s="274"/>
      <c r="AO45" s="274"/>
      <c r="AP45" s="274"/>
      <c r="AQ45" s="274"/>
      <c r="AR45" s="274"/>
      <c r="AS45" s="274"/>
      <c r="AT45" s="274"/>
      <c r="AU45" s="274"/>
      <c r="AV45" s="274"/>
      <c r="AW45" s="274"/>
      <c r="AX45" s="274"/>
      <c r="AY45" s="274"/>
      <c r="AZ45" s="274"/>
      <c r="BA45" s="274"/>
      <c r="BB45" s="274"/>
      <c r="BC45" s="274"/>
    </row>
    <row r="46" spans="1:55" s="204" customFormat="1" ht="24.95" customHeight="1" x14ac:dyDescent="0.2">
      <c r="A46" s="205">
        <v>7</v>
      </c>
      <c r="B46" s="206" t="s">
        <v>177</v>
      </c>
      <c r="C46" s="207"/>
      <c r="D46" s="207"/>
      <c r="E46" s="206" t="s">
        <v>103</v>
      </c>
      <c r="F46" s="206" t="s">
        <v>147</v>
      </c>
      <c r="G46" s="206" t="s">
        <v>164</v>
      </c>
      <c r="H46" s="206" t="s">
        <v>178</v>
      </c>
      <c r="I46" s="208"/>
      <c r="J46" s="243"/>
      <c r="K46" s="207"/>
      <c r="L46" s="234"/>
      <c r="M46" s="242"/>
      <c r="N46" s="242"/>
      <c r="O46" s="268">
        <v>42005</v>
      </c>
      <c r="P46" s="268">
        <v>42369</v>
      </c>
      <c r="Q46" s="230">
        <v>1</v>
      </c>
      <c r="R46" s="231">
        <v>1</v>
      </c>
      <c r="S46" s="209">
        <v>0</v>
      </c>
      <c r="T46" s="231">
        <v>1</v>
      </c>
      <c r="U46" s="207">
        <v>0</v>
      </c>
      <c r="V46" s="207">
        <v>12</v>
      </c>
      <c r="W46" s="207">
        <v>1</v>
      </c>
      <c r="X46" s="242"/>
      <c r="Y46" s="242"/>
      <c r="Z46" s="232">
        <f t="shared" si="9"/>
        <v>0</v>
      </c>
      <c r="AA46" s="232">
        <f t="shared" si="10"/>
        <v>0</v>
      </c>
      <c r="AB46" s="232">
        <f t="shared" si="12"/>
        <v>0</v>
      </c>
      <c r="AC46" s="232">
        <f t="shared" si="13"/>
        <v>0</v>
      </c>
      <c r="AD46" s="232">
        <v>0</v>
      </c>
      <c r="AE46" s="232">
        <f t="shared" si="14"/>
        <v>0</v>
      </c>
      <c r="AF46" s="232">
        <f t="shared" si="15"/>
        <v>0</v>
      </c>
      <c r="AG46" s="262">
        <f t="shared" si="16"/>
        <v>0</v>
      </c>
      <c r="AH46" s="273"/>
      <c r="AI46" s="274"/>
      <c r="AJ46" s="274"/>
      <c r="AK46" s="274"/>
      <c r="AL46" s="274"/>
      <c r="AM46" s="274"/>
      <c r="AN46" s="274"/>
      <c r="AO46" s="274"/>
      <c r="AP46" s="274"/>
      <c r="AQ46" s="274"/>
      <c r="AR46" s="274"/>
      <c r="AS46" s="274"/>
      <c r="AT46" s="274"/>
      <c r="AU46" s="274"/>
      <c r="AV46" s="274"/>
      <c r="AW46" s="274"/>
      <c r="AX46" s="274"/>
      <c r="AY46" s="274"/>
      <c r="AZ46" s="274"/>
      <c r="BA46" s="274"/>
      <c r="BB46" s="274"/>
      <c r="BC46" s="274"/>
    </row>
    <row r="47" spans="1:55" s="204" customFormat="1" ht="24.95" customHeight="1" x14ac:dyDescent="0.2">
      <c r="A47" s="205">
        <v>8</v>
      </c>
      <c r="B47" s="206" t="s">
        <v>177</v>
      </c>
      <c r="C47" s="207"/>
      <c r="D47" s="207"/>
      <c r="E47" s="206" t="s">
        <v>103</v>
      </c>
      <c r="F47" s="206" t="s">
        <v>147</v>
      </c>
      <c r="G47" s="206" t="s">
        <v>164</v>
      </c>
      <c r="H47" s="206" t="s">
        <v>179</v>
      </c>
      <c r="I47" s="208"/>
      <c r="J47" s="243"/>
      <c r="K47" s="207"/>
      <c r="L47" s="234"/>
      <c r="M47" s="242"/>
      <c r="N47" s="242"/>
      <c r="O47" s="268">
        <v>42005</v>
      </c>
      <c r="P47" s="268">
        <v>42369</v>
      </c>
      <c r="Q47" s="230">
        <v>1</v>
      </c>
      <c r="R47" s="231">
        <v>1</v>
      </c>
      <c r="S47" s="209">
        <v>0</v>
      </c>
      <c r="T47" s="231">
        <v>1</v>
      </c>
      <c r="U47" s="207">
        <v>0</v>
      </c>
      <c r="V47" s="207">
        <v>12</v>
      </c>
      <c r="W47" s="207">
        <v>1</v>
      </c>
      <c r="X47" s="242"/>
      <c r="Y47" s="242"/>
      <c r="Z47" s="232">
        <f t="shared" si="9"/>
        <v>0</v>
      </c>
      <c r="AA47" s="232">
        <f t="shared" si="10"/>
        <v>0</v>
      </c>
      <c r="AB47" s="232">
        <f t="shared" si="12"/>
        <v>0</v>
      </c>
      <c r="AC47" s="232">
        <f t="shared" si="13"/>
        <v>0</v>
      </c>
      <c r="AD47" s="232">
        <v>0</v>
      </c>
      <c r="AE47" s="232">
        <f t="shared" si="14"/>
        <v>0</v>
      </c>
      <c r="AF47" s="232">
        <f t="shared" si="15"/>
        <v>0</v>
      </c>
      <c r="AG47" s="262">
        <f t="shared" si="16"/>
        <v>0</v>
      </c>
      <c r="AH47" s="273"/>
      <c r="AI47" s="274"/>
      <c r="AJ47" s="274"/>
      <c r="AK47" s="274"/>
      <c r="AL47" s="274"/>
      <c r="AM47" s="274"/>
      <c r="AN47" s="274"/>
      <c r="AO47" s="274"/>
      <c r="AP47" s="274"/>
      <c r="AQ47" s="274"/>
      <c r="AR47" s="274"/>
      <c r="AS47" s="274"/>
      <c r="AT47" s="274"/>
      <c r="AU47" s="274"/>
      <c r="AV47" s="274"/>
      <c r="AW47" s="274"/>
      <c r="AX47" s="274"/>
      <c r="AY47" s="274"/>
      <c r="AZ47" s="274"/>
      <c r="BA47" s="274"/>
      <c r="BB47" s="274"/>
      <c r="BC47" s="274"/>
    </row>
    <row r="48" spans="1:55" s="204" customFormat="1" ht="24.95" customHeight="1" x14ac:dyDescent="0.2">
      <c r="A48" s="205">
        <v>9</v>
      </c>
      <c r="B48" s="206" t="s">
        <v>177</v>
      </c>
      <c r="C48" s="207"/>
      <c r="D48" s="207"/>
      <c r="E48" s="206" t="s">
        <v>103</v>
      </c>
      <c r="F48" s="206" t="s">
        <v>147</v>
      </c>
      <c r="G48" s="206" t="s">
        <v>164</v>
      </c>
      <c r="H48" s="206" t="s">
        <v>180</v>
      </c>
      <c r="I48" s="208"/>
      <c r="J48" s="243"/>
      <c r="K48" s="207"/>
      <c r="L48" s="234"/>
      <c r="M48" s="242"/>
      <c r="N48" s="242"/>
      <c r="O48" s="268">
        <v>42005</v>
      </c>
      <c r="P48" s="268">
        <v>42369</v>
      </c>
      <c r="Q48" s="230">
        <v>1</v>
      </c>
      <c r="R48" s="231">
        <v>1</v>
      </c>
      <c r="S48" s="209">
        <v>0</v>
      </c>
      <c r="T48" s="231">
        <v>1</v>
      </c>
      <c r="U48" s="207">
        <v>0</v>
      </c>
      <c r="V48" s="207">
        <v>12</v>
      </c>
      <c r="W48" s="207">
        <v>1</v>
      </c>
      <c r="X48" s="242"/>
      <c r="Y48" s="242"/>
      <c r="Z48" s="232">
        <f t="shared" si="9"/>
        <v>0</v>
      </c>
      <c r="AA48" s="232">
        <f t="shared" si="10"/>
        <v>0</v>
      </c>
      <c r="AB48" s="232">
        <f t="shared" si="12"/>
        <v>0</v>
      </c>
      <c r="AC48" s="232">
        <f t="shared" si="13"/>
        <v>0</v>
      </c>
      <c r="AD48" s="232">
        <v>0</v>
      </c>
      <c r="AE48" s="232">
        <f t="shared" si="14"/>
        <v>0</v>
      </c>
      <c r="AF48" s="232">
        <f t="shared" si="15"/>
        <v>0</v>
      </c>
      <c r="AG48" s="262">
        <f t="shared" si="16"/>
        <v>0</v>
      </c>
      <c r="AH48" s="273"/>
      <c r="AI48" s="274"/>
      <c r="AJ48" s="274"/>
      <c r="AK48" s="274"/>
      <c r="AL48" s="274"/>
      <c r="AM48" s="274"/>
      <c r="AN48" s="274"/>
      <c r="AO48" s="274"/>
      <c r="AP48" s="274"/>
      <c r="AQ48" s="274"/>
      <c r="AR48" s="274"/>
      <c r="AS48" s="274"/>
      <c r="AT48" s="274"/>
      <c r="AU48" s="274"/>
      <c r="AV48" s="274"/>
      <c r="AW48" s="274"/>
      <c r="AX48" s="274"/>
      <c r="AY48" s="274"/>
      <c r="AZ48" s="274"/>
      <c r="BA48" s="274"/>
      <c r="BB48" s="274"/>
      <c r="BC48" s="274"/>
    </row>
    <row r="49" spans="1:55" s="204" customFormat="1" ht="24.95" customHeight="1" x14ac:dyDescent="0.2">
      <c r="A49" s="205">
        <v>10</v>
      </c>
      <c r="B49" s="206" t="s">
        <v>177</v>
      </c>
      <c r="C49" s="207"/>
      <c r="D49" s="207"/>
      <c r="E49" s="206" t="s">
        <v>103</v>
      </c>
      <c r="F49" s="206" t="s">
        <v>147</v>
      </c>
      <c r="G49" s="206" t="s">
        <v>164</v>
      </c>
      <c r="H49" s="206" t="s">
        <v>181</v>
      </c>
      <c r="I49" s="208"/>
      <c r="J49" s="243"/>
      <c r="K49" s="207"/>
      <c r="L49" s="234"/>
      <c r="M49" s="242"/>
      <c r="N49" s="242"/>
      <c r="O49" s="268">
        <v>42005</v>
      </c>
      <c r="P49" s="268">
        <v>42369</v>
      </c>
      <c r="Q49" s="230">
        <v>1</v>
      </c>
      <c r="R49" s="231">
        <v>1</v>
      </c>
      <c r="S49" s="209">
        <v>0</v>
      </c>
      <c r="T49" s="231">
        <v>1</v>
      </c>
      <c r="U49" s="207">
        <v>0</v>
      </c>
      <c r="V49" s="207">
        <v>12</v>
      </c>
      <c r="W49" s="207">
        <v>1</v>
      </c>
      <c r="X49" s="242"/>
      <c r="Y49" s="242"/>
      <c r="Z49" s="232">
        <f t="shared" si="9"/>
        <v>0</v>
      </c>
      <c r="AA49" s="232">
        <f t="shared" si="10"/>
        <v>0</v>
      </c>
      <c r="AB49" s="232">
        <f t="shared" si="12"/>
        <v>0</v>
      </c>
      <c r="AC49" s="232">
        <f t="shared" si="13"/>
        <v>0</v>
      </c>
      <c r="AD49" s="232">
        <v>0</v>
      </c>
      <c r="AE49" s="232">
        <f t="shared" si="14"/>
        <v>0</v>
      </c>
      <c r="AF49" s="232">
        <f t="shared" si="15"/>
        <v>0</v>
      </c>
      <c r="AG49" s="262">
        <f t="shared" si="16"/>
        <v>0</v>
      </c>
      <c r="AH49" s="273"/>
      <c r="AI49" s="274"/>
      <c r="AJ49" s="274"/>
      <c r="AK49" s="274"/>
      <c r="AL49" s="274"/>
      <c r="AM49" s="274"/>
      <c r="AN49" s="274"/>
      <c r="AO49" s="274"/>
      <c r="AP49" s="274"/>
      <c r="AQ49" s="274"/>
      <c r="AR49" s="274"/>
      <c r="AS49" s="274"/>
      <c r="AT49" s="274"/>
      <c r="AU49" s="274"/>
      <c r="AV49" s="274"/>
      <c r="AW49" s="274"/>
      <c r="AX49" s="274"/>
      <c r="AY49" s="274"/>
      <c r="AZ49" s="274"/>
      <c r="BA49" s="274"/>
      <c r="BB49" s="274"/>
      <c r="BC49" s="274"/>
    </row>
    <row r="50" spans="1:55" s="204" customFormat="1" ht="24.95" customHeight="1" x14ac:dyDescent="0.2">
      <c r="A50" s="205">
        <v>11</v>
      </c>
      <c r="B50" s="206" t="s">
        <v>177</v>
      </c>
      <c r="C50" s="207"/>
      <c r="D50" s="207"/>
      <c r="E50" s="206" t="s">
        <v>103</v>
      </c>
      <c r="F50" s="206" t="s">
        <v>147</v>
      </c>
      <c r="G50" s="206" t="s">
        <v>164</v>
      </c>
      <c r="H50" s="206" t="s">
        <v>182</v>
      </c>
      <c r="I50" s="208"/>
      <c r="J50" s="243"/>
      <c r="K50" s="207"/>
      <c r="L50" s="234"/>
      <c r="M50" s="242"/>
      <c r="N50" s="242"/>
      <c r="O50" s="268">
        <v>42005</v>
      </c>
      <c r="P50" s="268">
        <v>42369</v>
      </c>
      <c r="Q50" s="230">
        <v>1</v>
      </c>
      <c r="R50" s="231">
        <v>1</v>
      </c>
      <c r="S50" s="209">
        <v>0</v>
      </c>
      <c r="T50" s="231">
        <v>1</v>
      </c>
      <c r="U50" s="207">
        <v>0</v>
      </c>
      <c r="V50" s="207">
        <v>12</v>
      </c>
      <c r="W50" s="207">
        <v>1</v>
      </c>
      <c r="X50" s="242"/>
      <c r="Y50" s="242"/>
      <c r="Z50" s="232">
        <f t="shared" si="9"/>
        <v>0</v>
      </c>
      <c r="AA50" s="232">
        <f t="shared" si="10"/>
        <v>0</v>
      </c>
      <c r="AB50" s="232">
        <f t="shared" si="12"/>
        <v>0</v>
      </c>
      <c r="AC50" s="232">
        <f t="shared" si="13"/>
        <v>0</v>
      </c>
      <c r="AD50" s="232">
        <v>0</v>
      </c>
      <c r="AE50" s="232">
        <f t="shared" si="14"/>
        <v>0</v>
      </c>
      <c r="AF50" s="232">
        <f t="shared" si="15"/>
        <v>0</v>
      </c>
      <c r="AG50" s="262">
        <f t="shared" si="16"/>
        <v>0</v>
      </c>
      <c r="AH50" s="273"/>
      <c r="AI50" s="274"/>
      <c r="AJ50" s="274"/>
      <c r="AK50" s="274"/>
      <c r="AL50" s="274"/>
      <c r="AM50" s="274"/>
      <c r="AN50" s="274"/>
      <c r="AO50" s="274"/>
      <c r="AP50" s="274"/>
      <c r="AQ50" s="274"/>
      <c r="AR50" s="274"/>
      <c r="AS50" s="274"/>
      <c r="AT50" s="274"/>
      <c r="AU50" s="274"/>
      <c r="AV50" s="274"/>
      <c r="AW50" s="274"/>
      <c r="AX50" s="274"/>
      <c r="AY50" s="274"/>
      <c r="AZ50" s="274"/>
      <c r="BA50" s="274"/>
      <c r="BB50" s="274"/>
      <c r="BC50" s="274"/>
    </row>
    <row r="51" spans="1:55" s="204" customFormat="1" ht="24.95" customHeight="1" x14ac:dyDescent="0.2">
      <c r="A51" s="205">
        <v>12</v>
      </c>
      <c r="B51" s="206" t="s">
        <v>177</v>
      </c>
      <c r="C51" s="207"/>
      <c r="D51" s="207"/>
      <c r="E51" s="206" t="s">
        <v>103</v>
      </c>
      <c r="F51" s="206" t="s">
        <v>147</v>
      </c>
      <c r="G51" s="206" t="s">
        <v>164</v>
      </c>
      <c r="H51" s="206" t="s">
        <v>183</v>
      </c>
      <c r="I51" s="208"/>
      <c r="J51" s="243"/>
      <c r="K51" s="207"/>
      <c r="L51" s="234"/>
      <c r="M51" s="242"/>
      <c r="N51" s="242"/>
      <c r="O51" s="268">
        <v>42005</v>
      </c>
      <c r="P51" s="268">
        <v>42369</v>
      </c>
      <c r="Q51" s="230">
        <v>1</v>
      </c>
      <c r="R51" s="231">
        <v>1</v>
      </c>
      <c r="S51" s="209">
        <v>0</v>
      </c>
      <c r="T51" s="231">
        <v>1</v>
      </c>
      <c r="U51" s="207">
        <v>0</v>
      </c>
      <c r="V51" s="207">
        <v>12</v>
      </c>
      <c r="W51" s="207">
        <v>1</v>
      </c>
      <c r="X51" s="242"/>
      <c r="Y51" s="242"/>
      <c r="Z51" s="232">
        <f t="shared" si="9"/>
        <v>0</v>
      </c>
      <c r="AA51" s="232">
        <f t="shared" si="10"/>
        <v>0</v>
      </c>
      <c r="AB51" s="232">
        <f t="shared" si="12"/>
        <v>0</v>
      </c>
      <c r="AC51" s="232">
        <f t="shared" si="13"/>
        <v>0</v>
      </c>
      <c r="AD51" s="232">
        <v>0</v>
      </c>
      <c r="AE51" s="232">
        <f t="shared" si="14"/>
        <v>0</v>
      </c>
      <c r="AF51" s="232">
        <f t="shared" si="15"/>
        <v>0</v>
      </c>
      <c r="AG51" s="262">
        <f t="shared" si="16"/>
        <v>0</v>
      </c>
      <c r="AH51" s="273"/>
      <c r="AI51" s="274"/>
      <c r="AJ51" s="274"/>
      <c r="AK51" s="274"/>
      <c r="AL51" s="274"/>
      <c r="AM51" s="274"/>
      <c r="AN51" s="274"/>
      <c r="AO51" s="274"/>
      <c r="AP51" s="274"/>
      <c r="AQ51" s="274"/>
      <c r="AR51" s="274"/>
      <c r="AS51" s="274"/>
      <c r="AT51" s="274"/>
      <c r="AU51" s="274"/>
      <c r="AV51" s="274"/>
      <c r="AW51" s="274"/>
      <c r="AX51" s="274"/>
      <c r="AY51" s="274"/>
      <c r="AZ51" s="274"/>
      <c r="BA51" s="274"/>
      <c r="BB51" s="274"/>
      <c r="BC51" s="274"/>
    </row>
    <row r="52" spans="1:55" s="204" customFormat="1" ht="24.95" customHeight="1" x14ac:dyDescent="0.2">
      <c r="A52" s="205">
        <v>13</v>
      </c>
      <c r="B52" s="206" t="s">
        <v>177</v>
      </c>
      <c r="C52" s="207"/>
      <c r="D52" s="207"/>
      <c r="E52" s="206" t="s">
        <v>103</v>
      </c>
      <c r="F52" s="206" t="s">
        <v>147</v>
      </c>
      <c r="G52" s="206" t="s">
        <v>164</v>
      </c>
      <c r="H52" s="206" t="s">
        <v>184</v>
      </c>
      <c r="I52" s="208"/>
      <c r="J52" s="243"/>
      <c r="K52" s="207"/>
      <c r="L52" s="234"/>
      <c r="M52" s="242"/>
      <c r="N52" s="242"/>
      <c r="O52" s="268">
        <v>42005</v>
      </c>
      <c r="P52" s="268">
        <v>42369</v>
      </c>
      <c r="Q52" s="230">
        <v>1</v>
      </c>
      <c r="R52" s="231">
        <v>1</v>
      </c>
      <c r="S52" s="209">
        <v>0</v>
      </c>
      <c r="T52" s="231">
        <v>1</v>
      </c>
      <c r="U52" s="207">
        <v>0</v>
      </c>
      <c r="V52" s="207">
        <v>12</v>
      </c>
      <c r="W52" s="207">
        <v>1</v>
      </c>
      <c r="X52" s="242"/>
      <c r="Y52" s="242"/>
      <c r="Z52" s="232">
        <f t="shared" si="9"/>
        <v>0</v>
      </c>
      <c r="AA52" s="232">
        <f t="shared" si="10"/>
        <v>0</v>
      </c>
      <c r="AB52" s="232">
        <f t="shared" si="12"/>
        <v>0</v>
      </c>
      <c r="AC52" s="232">
        <f t="shared" si="13"/>
        <v>0</v>
      </c>
      <c r="AD52" s="232">
        <v>0</v>
      </c>
      <c r="AE52" s="232">
        <f t="shared" si="14"/>
        <v>0</v>
      </c>
      <c r="AF52" s="232">
        <f t="shared" si="15"/>
        <v>0</v>
      </c>
      <c r="AG52" s="262">
        <f t="shared" si="16"/>
        <v>0</v>
      </c>
      <c r="AH52" s="273"/>
      <c r="AI52" s="274"/>
      <c r="AJ52" s="274"/>
      <c r="AK52" s="274"/>
      <c r="AL52" s="274"/>
      <c r="AM52" s="274"/>
      <c r="AN52" s="274"/>
      <c r="AO52" s="274"/>
      <c r="AP52" s="274"/>
      <c r="AQ52" s="274"/>
      <c r="AR52" s="274"/>
      <c r="AS52" s="274"/>
      <c r="AT52" s="274"/>
      <c r="AU52" s="274"/>
      <c r="AV52" s="274"/>
      <c r="AW52" s="274"/>
      <c r="AX52" s="274"/>
      <c r="AY52" s="274"/>
      <c r="AZ52" s="274"/>
      <c r="BA52" s="274"/>
      <c r="BB52" s="274"/>
      <c r="BC52" s="274"/>
    </row>
    <row r="53" spans="1:55" s="204" customFormat="1" ht="24.95" customHeight="1" x14ac:dyDescent="0.2">
      <c r="A53" s="205">
        <v>14</v>
      </c>
      <c r="B53" s="206" t="s">
        <v>177</v>
      </c>
      <c r="C53" s="207"/>
      <c r="D53" s="207"/>
      <c r="E53" s="206" t="s">
        <v>103</v>
      </c>
      <c r="F53" s="206" t="s">
        <v>147</v>
      </c>
      <c r="G53" s="206" t="s">
        <v>164</v>
      </c>
      <c r="H53" s="206" t="s">
        <v>185</v>
      </c>
      <c r="I53" s="208"/>
      <c r="J53" s="243"/>
      <c r="K53" s="207"/>
      <c r="L53" s="234"/>
      <c r="M53" s="242"/>
      <c r="N53" s="242"/>
      <c r="O53" s="268">
        <v>42005</v>
      </c>
      <c r="P53" s="268">
        <v>42369</v>
      </c>
      <c r="Q53" s="230">
        <v>1</v>
      </c>
      <c r="R53" s="231">
        <v>1</v>
      </c>
      <c r="S53" s="209">
        <v>0</v>
      </c>
      <c r="T53" s="231">
        <v>1</v>
      </c>
      <c r="U53" s="207">
        <v>0</v>
      </c>
      <c r="V53" s="207">
        <v>12</v>
      </c>
      <c r="W53" s="207">
        <v>1</v>
      </c>
      <c r="X53" s="242"/>
      <c r="Y53" s="242"/>
      <c r="Z53" s="232">
        <f t="shared" si="9"/>
        <v>0</v>
      </c>
      <c r="AA53" s="232">
        <f t="shared" si="10"/>
        <v>0</v>
      </c>
      <c r="AB53" s="232">
        <f t="shared" si="12"/>
        <v>0</v>
      </c>
      <c r="AC53" s="232">
        <f t="shared" si="13"/>
        <v>0</v>
      </c>
      <c r="AD53" s="232">
        <v>0</v>
      </c>
      <c r="AE53" s="232">
        <f t="shared" si="14"/>
        <v>0</v>
      </c>
      <c r="AF53" s="232">
        <f t="shared" si="15"/>
        <v>0</v>
      </c>
      <c r="AG53" s="262">
        <f t="shared" si="16"/>
        <v>0</v>
      </c>
      <c r="AH53" s="273"/>
      <c r="AI53" s="274"/>
      <c r="AJ53" s="274"/>
      <c r="AK53" s="274"/>
      <c r="AL53" s="274"/>
      <c r="AM53" s="274"/>
      <c r="AN53" s="274"/>
      <c r="AO53" s="274"/>
      <c r="AP53" s="274"/>
      <c r="AQ53" s="274"/>
      <c r="AR53" s="274"/>
      <c r="AS53" s="274"/>
      <c r="AT53" s="274"/>
      <c r="AU53" s="274"/>
      <c r="AV53" s="274"/>
      <c r="AW53" s="274"/>
      <c r="AX53" s="274"/>
      <c r="AY53" s="274"/>
      <c r="AZ53" s="274"/>
      <c r="BA53" s="274"/>
      <c r="BB53" s="274"/>
      <c r="BC53" s="274"/>
    </row>
    <row r="54" spans="1:55" s="204" customFormat="1" ht="24.95" customHeight="1" x14ac:dyDescent="0.2">
      <c r="A54" s="205">
        <v>15</v>
      </c>
      <c r="B54" s="206" t="s">
        <v>176</v>
      </c>
      <c r="C54" s="207"/>
      <c r="D54" s="207"/>
      <c r="E54" s="206" t="s">
        <v>103</v>
      </c>
      <c r="F54" s="206" t="s">
        <v>147</v>
      </c>
      <c r="G54" s="206" t="s">
        <v>164</v>
      </c>
      <c r="H54" s="206" t="s">
        <v>186</v>
      </c>
      <c r="I54" s="208"/>
      <c r="J54" s="233"/>
      <c r="K54" s="207"/>
      <c r="L54" s="234"/>
      <c r="M54" s="242"/>
      <c r="N54" s="242"/>
      <c r="O54" s="268">
        <v>42005</v>
      </c>
      <c r="P54" s="268">
        <v>42369</v>
      </c>
      <c r="Q54" s="230">
        <v>1</v>
      </c>
      <c r="R54" s="231">
        <v>1</v>
      </c>
      <c r="S54" s="209">
        <v>0</v>
      </c>
      <c r="T54" s="231">
        <v>1</v>
      </c>
      <c r="U54" s="207">
        <v>0</v>
      </c>
      <c r="V54" s="207">
        <v>12</v>
      </c>
      <c r="W54" s="207">
        <v>1</v>
      </c>
      <c r="X54" s="242"/>
      <c r="Y54" s="242"/>
      <c r="Z54" s="232">
        <f t="shared" si="9"/>
        <v>0</v>
      </c>
      <c r="AA54" s="232">
        <f t="shared" si="10"/>
        <v>0</v>
      </c>
      <c r="AB54" s="232">
        <f t="shared" si="12"/>
        <v>0</v>
      </c>
      <c r="AC54" s="232">
        <v>0</v>
      </c>
      <c r="AD54" s="232">
        <v>0</v>
      </c>
      <c r="AE54" s="232">
        <f t="shared" si="14"/>
        <v>0</v>
      </c>
      <c r="AF54" s="232">
        <f t="shared" si="15"/>
        <v>0</v>
      </c>
      <c r="AG54" s="262">
        <v>0</v>
      </c>
      <c r="AH54" s="273"/>
      <c r="AI54" s="274"/>
      <c r="AJ54" s="274"/>
      <c r="AK54" s="274"/>
      <c r="AL54" s="274"/>
      <c r="AM54" s="274"/>
      <c r="AN54" s="274"/>
      <c r="AO54" s="274"/>
      <c r="AP54" s="274"/>
      <c r="AQ54" s="274"/>
      <c r="AR54" s="274"/>
      <c r="AS54" s="274"/>
      <c r="AT54" s="274"/>
      <c r="AU54" s="274"/>
      <c r="AV54" s="274"/>
      <c r="AW54" s="274"/>
      <c r="AX54" s="274"/>
      <c r="AY54" s="274"/>
      <c r="AZ54" s="274"/>
      <c r="BA54" s="274"/>
      <c r="BB54" s="274"/>
      <c r="BC54" s="274"/>
    </row>
    <row r="55" spans="1:55" s="204" customFormat="1" ht="24.95" customHeight="1" x14ac:dyDescent="0.2">
      <c r="A55" s="205"/>
      <c r="B55" s="206"/>
      <c r="C55" s="207"/>
      <c r="D55" s="207"/>
      <c r="E55" s="206"/>
      <c r="F55" s="206"/>
      <c r="G55" s="206"/>
      <c r="H55" s="206"/>
      <c r="I55" s="208"/>
      <c r="J55" s="233"/>
      <c r="K55" s="207"/>
      <c r="L55" s="242"/>
      <c r="M55" s="242"/>
      <c r="N55" s="242"/>
      <c r="O55" s="210"/>
      <c r="P55" s="210"/>
      <c r="Q55" s="230"/>
      <c r="R55" s="231"/>
      <c r="S55" s="209"/>
      <c r="T55" s="231"/>
      <c r="U55" s="207"/>
      <c r="V55" s="207"/>
      <c r="W55" s="207"/>
      <c r="X55" s="242"/>
      <c r="Y55" s="242"/>
      <c r="Z55" s="232"/>
      <c r="AA55" s="232"/>
      <c r="AB55" s="232"/>
      <c r="AC55" s="232"/>
      <c r="AD55" s="232"/>
      <c r="AE55" s="232"/>
      <c r="AF55" s="232"/>
      <c r="AG55" s="262"/>
      <c r="AH55" s="273"/>
      <c r="AI55" s="274"/>
      <c r="AJ55" s="274"/>
      <c r="AK55" s="274"/>
      <c r="AL55" s="274"/>
      <c r="AM55" s="274"/>
      <c r="AN55" s="274"/>
      <c r="AO55" s="274"/>
      <c r="AP55" s="274"/>
      <c r="AQ55" s="274"/>
      <c r="AR55" s="274"/>
      <c r="AS55" s="274"/>
      <c r="AT55" s="274"/>
      <c r="AU55" s="274"/>
      <c r="AV55" s="274"/>
      <c r="AW55" s="274"/>
      <c r="AX55" s="274"/>
      <c r="AY55" s="274"/>
      <c r="AZ55" s="274"/>
      <c r="BA55" s="274"/>
      <c r="BB55" s="274"/>
      <c r="BC55" s="274"/>
    </row>
    <row r="56" spans="1:55" s="204" customFormat="1" ht="24.95" customHeight="1" x14ac:dyDescent="0.2">
      <c r="A56" s="205"/>
      <c r="B56" s="206"/>
      <c r="C56" s="207"/>
      <c r="D56" s="207"/>
      <c r="E56" s="206"/>
      <c r="F56" s="206"/>
      <c r="G56" s="206"/>
      <c r="H56" s="206"/>
      <c r="I56" s="208"/>
      <c r="J56" s="233"/>
      <c r="K56" s="207"/>
      <c r="L56" s="242"/>
      <c r="M56" s="242"/>
      <c r="N56" s="242"/>
      <c r="O56" s="210"/>
      <c r="P56" s="210"/>
      <c r="Q56" s="230"/>
      <c r="R56" s="231"/>
      <c r="S56" s="209"/>
      <c r="T56" s="231"/>
      <c r="U56" s="207"/>
      <c r="V56" s="207"/>
      <c r="W56" s="207"/>
      <c r="X56" s="242"/>
      <c r="Y56" s="242"/>
      <c r="Z56" s="232"/>
      <c r="AA56" s="232"/>
      <c r="AB56" s="232"/>
      <c r="AC56" s="232"/>
      <c r="AD56" s="232"/>
      <c r="AE56" s="232"/>
      <c r="AF56" s="232"/>
      <c r="AG56" s="262"/>
      <c r="AH56" s="273"/>
      <c r="AI56" s="274"/>
      <c r="AJ56" s="274"/>
      <c r="AK56" s="274"/>
      <c r="AL56" s="274"/>
      <c r="AM56" s="274"/>
      <c r="AN56" s="274"/>
      <c r="AO56" s="274"/>
      <c r="AP56" s="274"/>
      <c r="AQ56" s="274"/>
      <c r="AR56" s="274"/>
      <c r="AS56" s="274"/>
      <c r="AT56" s="274"/>
      <c r="AU56" s="274"/>
      <c r="AV56" s="274"/>
      <c r="AW56" s="274"/>
      <c r="AX56" s="274"/>
      <c r="AY56" s="274"/>
      <c r="AZ56" s="274"/>
      <c r="BA56" s="274"/>
      <c r="BB56" s="274"/>
      <c r="BC56" s="274"/>
    </row>
    <row r="57" spans="1:55" s="204" customFormat="1" ht="24.95" customHeight="1" x14ac:dyDescent="0.2">
      <c r="A57" s="205"/>
      <c r="B57" s="206"/>
      <c r="C57" s="207"/>
      <c r="D57" s="207"/>
      <c r="E57" s="206"/>
      <c r="F57" s="206"/>
      <c r="G57" s="206"/>
      <c r="H57" s="206"/>
      <c r="I57" s="208"/>
      <c r="J57" s="233"/>
      <c r="K57" s="207"/>
      <c r="L57" s="242"/>
      <c r="M57" s="242"/>
      <c r="N57" s="242"/>
      <c r="O57" s="210"/>
      <c r="P57" s="210"/>
      <c r="Q57" s="230"/>
      <c r="R57" s="231"/>
      <c r="S57" s="209"/>
      <c r="T57" s="231"/>
      <c r="U57" s="207"/>
      <c r="V57" s="207"/>
      <c r="W57" s="207"/>
      <c r="X57" s="242"/>
      <c r="Y57" s="242"/>
      <c r="Z57" s="232"/>
      <c r="AA57" s="232"/>
      <c r="AB57" s="232"/>
      <c r="AC57" s="232"/>
      <c r="AD57" s="232"/>
      <c r="AE57" s="232"/>
      <c r="AF57" s="232"/>
      <c r="AG57" s="262"/>
      <c r="AH57" s="273"/>
      <c r="AI57" s="274"/>
      <c r="AJ57" s="274"/>
      <c r="AK57" s="274"/>
      <c r="AL57" s="274"/>
      <c r="AM57" s="274"/>
      <c r="AN57" s="274"/>
      <c r="AO57" s="274"/>
      <c r="AP57" s="274"/>
      <c r="AQ57" s="274"/>
      <c r="AR57" s="274"/>
      <c r="AS57" s="274"/>
      <c r="AT57" s="274"/>
      <c r="AU57" s="274"/>
      <c r="AV57" s="274"/>
      <c r="AW57" s="274"/>
      <c r="AX57" s="274"/>
      <c r="AY57" s="274"/>
      <c r="AZ57" s="274"/>
      <c r="BA57" s="274"/>
      <c r="BB57" s="274"/>
      <c r="BC57" s="274"/>
    </row>
    <row r="58" spans="1:55" s="204" customFormat="1" ht="24.95" customHeight="1" x14ac:dyDescent="0.2">
      <c r="A58" s="205"/>
      <c r="B58" s="206"/>
      <c r="C58" s="207"/>
      <c r="D58" s="207"/>
      <c r="E58" s="206"/>
      <c r="F58" s="206"/>
      <c r="G58" s="206"/>
      <c r="H58" s="206"/>
      <c r="I58" s="208"/>
      <c r="J58" s="233"/>
      <c r="K58" s="207"/>
      <c r="L58" s="242"/>
      <c r="M58" s="242"/>
      <c r="N58" s="242"/>
      <c r="O58" s="210"/>
      <c r="P58" s="210"/>
      <c r="Q58" s="230"/>
      <c r="R58" s="231"/>
      <c r="S58" s="209"/>
      <c r="T58" s="231"/>
      <c r="U58" s="207"/>
      <c r="V58" s="207"/>
      <c r="W58" s="207"/>
      <c r="X58" s="242"/>
      <c r="Y58" s="242"/>
      <c r="Z58" s="232"/>
      <c r="AA58" s="232"/>
      <c r="AB58" s="232"/>
      <c r="AC58" s="232"/>
      <c r="AD58" s="232"/>
      <c r="AE58" s="232"/>
      <c r="AF58" s="232"/>
      <c r="AG58" s="262"/>
      <c r="AH58" s="273"/>
      <c r="AI58" s="274"/>
      <c r="AJ58" s="274"/>
      <c r="AK58" s="274"/>
      <c r="AL58" s="274"/>
      <c r="AM58" s="274"/>
      <c r="AN58" s="274"/>
      <c r="AO58" s="274"/>
      <c r="AP58" s="274"/>
      <c r="AQ58" s="274"/>
      <c r="AR58" s="274"/>
      <c r="AS58" s="274"/>
      <c r="AT58" s="274"/>
      <c r="AU58" s="274"/>
      <c r="AV58" s="274"/>
      <c r="AW58" s="274"/>
      <c r="AX58" s="274"/>
      <c r="AY58" s="274"/>
      <c r="AZ58" s="274"/>
      <c r="BA58" s="274"/>
      <c r="BB58" s="274"/>
      <c r="BC58" s="274"/>
    </row>
    <row r="59" spans="1:55" s="204" customFormat="1" ht="24.95" customHeight="1" x14ac:dyDescent="0.2">
      <c r="A59" s="205"/>
      <c r="B59" s="206"/>
      <c r="C59" s="207"/>
      <c r="D59" s="207"/>
      <c r="E59" s="206"/>
      <c r="F59" s="206"/>
      <c r="G59" s="206"/>
      <c r="H59" s="206"/>
      <c r="I59" s="208"/>
      <c r="J59" s="233"/>
      <c r="K59" s="207"/>
      <c r="L59" s="242"/>
      <c r="M59" s="242"/>
      <c r="N59" s="242"/>
      <c r="O59" s="210"/>
      <c r="P59" s="210"/>
      <c r="Q59" s="230"/>
      <c r="R59" s="231"/>
      <c r="S59" s="209"/>
      <c r="T59" s="231"/>
      <c r="U59" s="207"/>
      <c r="V59" s="207"/>
      <c r="W59" s="207"/>
      <c r="X59" s="242"/>
      <c r="Y59" s="242"/>
      <c r="Z59" s="232"/>
      <c r="AA59" s="232"/>
      <c r="AB59" s="232"/>
      <c r="AC59" s="232"/>
      <c r="AD59" s="232"/>
      <c r="AE59" s="232"/>
      <c r="AF59" s="232"/>
      <c r="AG59" s="262"/>
      <c r="AH59" s="273"/>
      <c r="AI59" s="274"/>
      <c r="AJ59" s="274"/>
      <c r="AK59" s="274"/>
      <c r="AL59" s="274"/>
      <c r="AM59" s="274"/>
      <c r="AN59" s="274"/>
      <c r="AO59" s="274"/>
      <c r="AP59" s="274"/>
      <c r="AQ59" s="274"/>
      <c r="AR59" s="274"/>
      <c r="AS59" s="274"/>
      <c r="AT59" s="274"/>
      <c r="AU59" s="274"/>
      <c r="AV59" s="274"/>
      <c r="AW59" s="274"/>
      <c r="AX59" s="274"/>
      <c r="AY59" s="274"/>
      <c r="AZ59" s="274"/>
      <c r="BA59" s="274"/>
      <c r="BB59" s="274"/>
      <c r="BC59" s="274"/>
    </row>
    <row r="60" spans="1:55" s="227" customFormat="1" ht="24.95" customHeight="1" x14ac:dyDescent="0.2">
      <c r="A60" s="264"/>
      <c r="B60" s="245"/>
      <c r="C60" s="245"/>
      <c r="D60" s="245"/>
      <c r="E60" s="245"/>
      <c r="F60" s="245"/>
      <c r="G60" s="245"/>
      <c r="H60" s="245"/>
      <c r="I60" s="244"/>
      <c r="J60" s="246"/>
      <c r="K60" s="245"/>
      <c r="L60" s="247"/>
      <c r="M60" s="247"/>
      <c r="N60" s="247"/>
      <c r="O60" s="248"/>
      <c r="P60" s="248"/>
      <c r="Q60" s="249"/>
      <c r="R60" s="250"/>
      <c r="S60" s="251"/>
      <c r="T60" s="250"/>
      <c r="U60" s="245"/>
      <c r="V60" s="245"/>
      <c r="W60" s="245">
        <f>SUM(W40:W59)</f>
        <v>15</v>
      </c>
      <c r="X60" s="247">
        <f t="shared" ref="X60:AG60" si="18">SUM(X40:X59)</f>
        <v>0</v>
      </c>
      <c r="Y60" s="247">
        <f t="shared" si="18"/>
        <v>0</v>
      </c>
      <c r="Z60" s="247">
        <f t="shared" si="18"/>
        <v>0</v>
      </c>
      <c r="AA60" s="247">
        <f t="shared" si="18"/>
        <v>0</v>
      </c>
      <c r="AB60" s="247">
        <f t="shared" si="18"/>
        <v>0</v>
      </c>
      <c r="AC60" s="247">
        <f t="shared" si="18"/>
        <v>0</v>
      </c>
      <c r="AD60" s="247">
        <f t="shared" si="18"/>
        <v>0</v>
      </c>
      <c r="AE60" s="247">
        <f t="shared" si="18"/>
        <v>0</v>
      </c>
      <c r="AF60" s="247">
        <f t="shared" si="18"/>
        <v>0</v>
      </c>
      <c r="AG60" s="247">
        <f t="shared" si="18"/>
        <v>0</v>
      </c>
      <c r="AH60" s="273"/>
      <c r="AI60" s="274"/>
      <c r="AJ60" s="274"/>
      <c r="AK60" s="274"/>
      <c r="AL60" s="274"/>
      <c r="AM60" s="274"/>
      <c r="AN60" s="274"/>
      <c r="AO60" s="274"/>
      <c r="AP60" s="274"/>
      <c r="AQ60" s="274"/>
      <c r="AR60" s="274"/>
      <c r="AS60" s="274"/>
      <c r="AT60" s="274"/>
      <c r="AU60" s="274"/>
      <c r="AV60" s="274"/>
      <c r="AW60" s="274"/>
      <c r="AX60" s="274"/>
      <c r="AY60" s="274"/>
      <c r="AZ60" s="274"/>
      <c r="BA60" s="274"/>
      <c r="BB60" s="274"/>
      <c r="BC60" s="274"/>
    </row>
    <row r="61" spans="1:55" s="204" customFormat="1" ht="24.95" customHeight="1" thickBot="1" x14ac:dyDescent="0.25">
      <c r="A61" s="366" t="s">
        <v>145</v>
      </c>
      <c r="B61" s="367"/>
      <c r="C61" s="367"/>
      <c r="D61" s="367"/>
      <c r="E61" s="367"/>
      <c r="F61" s="367"/>
      <c r="G61" s="367"/>
      <c r="H61" s="367"/>
      <c r="I61" s="367"/>
      <c r="J61" s="367"/>
      <c r="K61" s="367"/>
      <c r="L61" s="367"/>
      <c r="M61" s="367"/>
      <c r="N61" s="367"/>
      <c r="O61" s="367"/>
      <c r="P61" s="367"/>
      <c r="Q61" s="367"/>
      <c r="R61" s="367"/>
      <c r="S61" s="367"/>
      <c r="T61" s="367"/>
      <c r="U61" s="367"/>
      <c r="V61" s="265"/>
      <c r="W61" s="266">
        <f>+W39+W60</f>
        <v>45</v>
      </c>
      <c r="X61" s="267">
        <f t="shared" ref="X61:AG61" si="19">+X39+X60</f>
        <v>0</v>
      </c>
      <c r="Y61" s="267">
        <f t="shared" si="19"/>
        <v>0</v>
      </c>
      <c r="Z61" s="267">
        <f t="shared" si="19"/>
        <v>0</v>
      </c>
      <c r="AA61" s="267">
        <f t="shared" si="19"/>
        <v>0</v>
      </c>
      <c r="AB61" s="267">
        <f t="shared" si="19"/>
        <v>0</v>
      </c>
      <c r="AC61" s="267">
        <f t="shared" si="19"/>
        <v>0</v>
      </c>
      <c r="AD61" s="267">
        <f t="shared" si="19"/>
        <v>0</v>
      </c>
      <c r="AE61" s="267">
        <f t="shared" si="19"/>
        <v>0</v>
      </c>
      <c r="AF61" s="267">
        <f t="shared" si="19"/>
        <v>0</v>
      </c>
      <c r="AG61" s="267">
        <f t="shared" si="19"/>
        <v>0</v>
      </c>
      <c r="AH61" s="277"/>
      <c r="AI61" s="274"/>
      <c r="AJ61" s="274"/>
      <c r="AK61" s="274"/>
      <c r="AL61" s="274"/>
      <c r="AM61" s="274"/>
      <c r="AN61" s="274"/>
      <c r="AO61" s="274"/>
      <c r="AP61" s="274"/>
      <c r="AQ61" s="274"/>
      <c r="AR61" s="274"/>
      <c r="AS61" s="274"/>
      <c r="AT61" s="274"/>
      <c r="AU61" s="274"/>
      <c r="AV61" s="274"/>
      <c r="AW61" s="274"/>
      <c r="AX61" s="274"/>
      <c r="AY61" s="274"/>
      <c r="AZ61" s="274"/>
      <c r="BA61" s="274"/>
      <c r="BB61" s="274"/>
      <c r="BC61" s="274"/>
    </row>
    <row r="62" spans="1:55" s="202" customFormat="1" ht="11.25" x14ac:dyDescent="0.2">
      <c r="A62" s="203"/>
      <c r="B62" s="203"/>
      <c r="C62" s="203"/>
      <c r="D62" s="203"/>
      <c r="E62" s="203"/>
      <c r="F62" s="203"/>
      <c r="G62" s="203"/>
      <c r="H62" s="203"/>
      <c r="I62" s="203"/>
      <c r="J62" s="203"/>
      <c r="K62" s="203"/>
      <c r="L62" s="213"/>
      <c r="M62" s="213"/>
      <c r="N62" s="21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72"/>
      <c r="AJ62" s="272"/>
      <c r="AK62" s="272"/>
      <c r="AL62" s="272"/>
      <c r="AM62" s="272"/>
      <c r="AN62" s="272"/>
      <c r="AO62" s="272"/>
      <c r="AP62" s="272"/>
      <c r="AQ62" s="272"/>
      <c r="AR62" s="272"/>
      <c r="AS62" s="272"/>
      <c r="AT62" s="272"/>
      <c r="AU62" s="272"/>
      <c r="AV62" s="272"/>
      <c r="AW62" s="272"/>
      <c r="AX62" s="272"/>
      <c r="AY62" s="272"/>
      <c r="AZ62" s="272"/>
      <c r="BA62" s="272"/>
      <c r="BB62" s="272"/>
      <c r="BC62" s="272"/>
    </row>
    <row r="63" spans="1:55" x14ac:dyDescent="0.25">
      <c r="A63" s="160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214"/>
      <c r="M63" s="214"/>
      <c r="N63" s="214"/>
      <c r="O63" s="160"/>
      <c r="P63" s="160"/>
      <c r="Q63" s="160"/>
      <c r="R63" s="160"/>
      <c r="S63" s="160"/>
      <c r="T63" s="160"/>
      <c r="U63" s="160"/>
      <c r="V63" s="196"/>
      <c r="W63" s="160"/>
      <c r="X63" s="160"/>
      <c r="Y63" s="160"/>
      <c r="Z63" s="160"/>
      <c r="AA63" s="196"/>
      <c r="AB63" s="196"/>
      <c r="AC63" s="160"/>
      <c r="AD63" s="160"/>
      <c r="AE63" s="160"/>
      <c r="AF63" s="160"/>
      <c r="AG63" s="160"/>
      <c r="AH63" s="196"/>
    </row>
    <row r="64" spans="1:55" x14ac:dyDescent="0.25">
      <c r="A64" s="160"/>
      <c r="B64" s="161" t="s">
        <v>146</v>
      </c>
      <c r="C64" s="160"/>
      <c r="D64" s="161" t="s">
        <v>67</v>
      </c>
      <c r="E64" s="160"/>
      <c r="F64" s="160"/>
      <c r="G64" s="161" t="s">
        <v>68</v>
      </c>
      <c r="H64" s="160"/>
      <c r="I64" s="160"/>
      <c r="J64" s="160"/>
      <c r="K64" s="160"/>
      <c r="L64" s="214"/>
      <c r="M64" s="214"/>
      <c r="N64" s="214"/>
      <c r="O64" s="160"/>
      <c r="P64" s="160"/>
      <c r="Q64" s="160"/>
      <c r="R64" s="160"/>
      <c r="S64" s="160"/>
      <c r="T64" s="160"/>
      <c r="U64" s="160"/>
      <c r="V64" s="196"/>
      <c r="W64" s="160"/>
      <c r="X64" s="160"/>
      <c r="Y64" s="160"/>
      <c r="Z64" s="160"/>
      <c r="AA64" s="196"/>
      <c r="AB64" s="196"/>
      <c r="AC64" s="160"/>
      <c r="AD64" s="160"/>
      <c r="AE64" s="160"/>
      <c r="AF64" s="160"/>
      <c r="AG64" s="160"/>
      <c r="AH64" s="196"/>
    </row>
    <row r="65" spans="1:55" x14ac:dyDescent="0.25">
      <c r="A65" s="162"/>
      <c r="B65" s="162"/>
      <c r="C65" s="160"/>
      <c r="D65" s="160"/>
      <c r="E65" s="160"/>
      <c r="F65" s="160"/>
      <c r="G65" s="160"/>
      <c r="H65" s="160"/>
      <c r="I65" s="160"/>
      <c r="J65" s="160"/>
      <c r="K65" s="160"/>
      <c r="L65" s="214"/>
      <c r="M65" s="214"/>
      <c r="N65" s="214"/>
      <c r="O65" s="160"/>
      <c r="P65" s="160"/>
      <c r="Q65" s="160"/>
      <c r="R65" s="160"/>
      <c r="S65" s="160"/>
      <c r="T65" s="160"/>
      <c r="U65" s="160"/>
      <c r="V65" s="196"/>
      <c r="W65" s="160"/>
      <c r="X65" s="160"/>
      <c r="Y65" s="160"/>
      <c r="Z65" s="160"/>
      <c r="AA65" s="196"/>
      <c r="AB65" s="196"/>
      <c r="AC65" s="216"/>
      <c r="AD65" s="160"/>
      <c r="AE65" s="160"/>
      <c r="AF65" s="160"/>
      <c r="AG65" s="160"/>
      <c r="AH65" s="196"/>
    </row>
    <row r="66" spans="1:55" x14ac:dyDescent="0.25">
      <c r="A66" s="162"/>
      <c r="B66" s="162"/>
      <c r="C66" s="160"/>
      <c r="D66" s="160"/>
      <c r="E66" s="160"/>
      <c r="F66" s="160"/>
      <c r="G66" s="160"/>
      <c r="H66" s="160"/>
      <c r="I66" s="160"/>
      <c r="J66" s="160"/>
      <c r="K66" s="160"/>
      <c r="L66" s="214"/>
      <c r="M66" s="214"/>
      <c r="N66" s="214"/>
      <c r="O66" s="160"/>
      <c r="P66" s="160"/>
      <c r="Q66" s="160"/>
      <c r="R66" s="160"/>
      <c r="S66" s="160"/>
      <c r="T66" s="160"/>
      <c r="U66" s="160"/>
      <c r="V66" s="196"/>
      <c r="W66" s="160"/>
      <c r="X66" s="160"/>
      <c r="Y66" s="160"/>
      <c r="Z66" s="160"/>
      <c r="AA66" s="196"/>
      <c r="AB66" s="196"/>
      <c r="AC66" s="160"/>
      <c r="AD66" s="160"/>
      <c r="AE66" s="160"/>
      <c r="AF66" s="160"/>
      <c r="AG66" s="160"/>
      <c r="AH66" s="196"/>
    </row>
    <row r="67" spans="1:55" s="281" customFormat="1" ht="15.75" x14ac:dyDescent="0.25">
      <c r="A67" s="282" t="s">
        <v>192</v>
      </c>
      <c r="B67" s="278"/>
      <c r="C67" s="161"/>
      <c r="D67" s="161" t="s">
        <v>190</v>
      </c>
      <c r="E67" s="161"/>
      <c r="F67" s="161"/>
      <c r="G67" s="161" t="s">
        <v>125</v>
      </c>
      <c r="H67" s="161"/>
      <c r="I67" s="161"/>
      <c r="J67" s="161"/>
      <c r="K67" s="161"/>
      <c r="L67" s="279"/>
      <c r="M67" s="279"/>
      <c r="N67" s="279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280"/>
      <c r="AJ67" s="280"/>
      <c r="AK67" s="280"/>
      <c r="AL67" s="280"/>
      <c r="AM67" s="280"/>
      <c r="AN67" s="280"/>
      <c r="AO67" s="280"/>
      <c r="AP67" s="280"/>
      <c r="AQ67" s="280"/>
      <c r="AR67" s="280"/>
      <c r="AS67" s="280"/>
      <c r="AT67" s="280"/>
      <c r="AU67" s="280"/>
      <c r="AV67" s="280"/>
      <c r="AW67" s="280"/>
      <c r="AX67" s="280"/>
      <c r="AY67" s="280"/>
      <c r="AZ67" s="280"/>
      <c r="BA67" s="280"/>
      <c r="BB67" s="280"/>
      <c r="BC67" s="280"/>
    </row>
    <row r="68" spans="1:55" x14ac:dyDescent="0.25">
      <c r="A68" s="162"/>
      <c r="B68" s="162"/>
      <c r="C68" s="160"/>
      <c r="D68" s="160"/>
      <c r="E68" s="160"/>
      <c r="F68" s="160"/>
      <c r="G68" s="160"/>
      <c r="H68" s="160"/>
      <c r="I68" s="160"/>
      <c r="J68" s="160"/>
      <c r="K68" s="160"/>
      <c r="L68" s="214"/>
      <c r="M68" s="214"/>
      <c r="N68" s="214"/>
      <c r="O68" s="160"/>
      <c r="P68" s="160"/>
      <c r="Q68" s="160"/>
      <c r="R68" s="160"/>
      <c r="S68" s="160"/>
      <c r="T68" s="160"/>
      <c r="U68" s="160"/>
      <c r="V68" s="196"/>
      <c r="W68" s="160"/>
      <c r="X68" s="160"/>
      <c r="Y68" s="160"/>
      <c r="Z68" s="160"/>
      <c r="AA68" s="196"/>
      <c r="AB68" s="196"/>
      <c r="AC68" s="160"/>
      <c r="AD68" s="160"/>
      <c r="AE68" s="160"/>
      <c r="AF68" s="160"/>
      <c r="AG68" s="160"/>
      <c r="AH68" s="196"/>
    </row>
    <row r="69" spans="1:55" x14ac:dyDescent="0.25">
      <c r="A69" s="162"/>
      <c r="B69" s="163"/>
      <c r="C69" s="160"/>
      <c r="D69" s="160"/>
      <c r="E69" s="160"/>
      <c r="F69" s="160"/>
      <c r="G69" s="160"/>
      <c r="H69" s="160"/>
      <c r="I69" s="160"/>
      <c r="J69" s="160"/>
      <c r="K69" s="160"/>
      <c r="L69" s="214"/>
      <c r="M69" s="214"/>
      <c r="N69" s="214"/>
      <c r="O69" s="160"/>
      <c r="P69" s="160"/>
      <c r="Q69" s="160"/>
      <c r="R69" s="160"/>
      <c r="S69" s="160"/>
      <c r="T69" s="160"/>
      <c r="U69" s="160"/>
      <c r="V69" s="196"/>
      <c r="W69" s="160"/>
      <c r="X69" s="160"/>
      <c r="Y69" s="160"/>
      <c r="Z69" s="160"/>
      <c r="AA69" s="196"/>
      <c r="AB69" s="196"/>
      <c r="AC69" s="160"/>
      <c r="AD69" s="160"/>
      <c r="AE69" s="160"/>
      <c r="AF69" s="160"/>
      <c r="AG69" s="160"/>
      <c r="AH69" s="196"/>
    </row>
    <row r="70" spans="1:55" x14ac:dyDescent="0.25">
      <c r="A70" s="162"/>
      <c r="B70" s="162"/>
      <c r="C70" s="160"/>
      <c r="D70" s="162"/>
      <c r="E70" s="160"/>
      <c r="F70" s="160"/>
      <c r="G70" s="160"/>
      <c r="H70" s="160"/>
      <c r="I70" s="160"/>
      <c r="J70" s="160"/>
      <c r="K70" s="160"/>
      <c r="L70" s="214"/>
      <c r="M70" s="214"/>
      <c r="N70" s="214"/>
      <c r="O70" s="160"/>
      <c r="P70" s="160"/>
      <c r="Q70" s="160"/>
      <c r="R70" s="160"/>
      <c r="S70" s="160"/>
      <c r="T70" s="160"/>
      <c r="U70" s="160"/>
      <c r="V70" s="196"/>
      <c r="W70" s="160"/>
      <c r="X70" s="160"/>
      <c r="Y70" s="160"/>
      <c r="Z70" s="160"/>
      <c r="AA70" s="196"/>
      <c r="AB70" s="196"/>
      <c r="AC70" s="160"/>
      <c r="AD70" s="160"/>
      <c r="AE70" s="160"/>
      <c r="AF70" s="160"/>
      <c r="AG70" s="160"/>
      <c r="AH70" s="196"/>
    </row>
    <row r="71" spans="1:55" x14ac:dyDescent="0.25">
      <c r="A71" s="160"/>
      <c r="B71" s="161"/>
      <c r="C71" s="160"/>
      <c r="D71" s="161"/>
      <c r="E71" s="160"/>
      <c r="F71" s="160"/>
      <c r="G71" s="161"/>
      <c r="H71" s="160"/>
      <c r="I71" s="160"/>
      <c r="J71" s="160"/>
      <c r="K71" s="160"/>
      <c r="L71" s="214"/>
      <c r="M71" s="214"/>
      <c r="N71" s="214"/>
      <c r="O71" s="160"/>
      <c r="P71" s="160"/>
      <c r="Q71" s="160"/>
      <c r="R71" s="160"/>
      <c r="S71" s="160"/>
      <c r="T71" s="160"/>
      <c r="U71" s="160"/>
      <c r="V71" s="196"/>
      <c r="W71" s="160"/>
      <c r="X71" s="160"/>
      <c r="Y71" s="160"/>
      <c r="Z71" s="160"/>
      <c r="AA71" s="196"/>
      <c r="AB71" s="196"/>
      <c r="AC71" s="160"/>
      <c r="AD71" s="160"/>
      <c r="AE71" s="160"/>
      <c r="AF71" s="160"/>
      <c r="AG71" s="160"/>
      <c r="AH71" s="196"/>
    </row>
    <row r="72" spans="1:55" x14ac:dyDescent="0.25">
      <c r="A72" s="160"/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214"/>
      <c r="M72" s="214"/>
      <c r="N72" s="214"/>
      <c r="O72" s="160"/>
      <c r="P72" s="160"/>
      <c r="Q72" s="160"/>
      <c r="R72" s="160"/>
      <c r="S72" s="160"/>
      <c r="T72" s="160"/>
      <c r="U72" s="160"/>
      <c r="V72" s="196"/>
      <c r="W72" s="160"/>
      <c r="X72" s="160"/>
      <c r="Y72" s="160"/>
      <c r="Z72" s="160"/>
      <c r="AA72" s="196"/>
      <c r="AB72" s="196"/>
      <c r="AC72" s="160"/>
      <c r="AD72" s="160"/>
      <c r="AE72" s="160"/>
      <c r="AF72" s="160"/>
      <c r="AG72" s="160"/>
      <c r="AH72" s="196"/>
    </row>
    <row r="73" spans="1:55" x14ac:dyDescent="0.25">
      <c r="A73" s="160"/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214"/>
      <c r="M73" s="214"/>
      <c r="N73" s="214"/>
      <c r="O73" s="160"/>
      <c r="P73" s="160"/>
      <c r="Q73" s="160"/>
      <c r="R73" s="160"/>
      <c r="S73" s="160"/>
      <c r="T73" s="160"/>
      <c r="U73" s="160"/>
      <c r="V73" s="196"/>
      <c r="W73" s="160"/>
      <c r="X73" s="160"/>
      <c r="Y73" s="160"/>
      <c r="Z73" s="160"/>
      <c r="AA73" s="196"/>
      <c r="AB73" s="196"/>
      <c r="AC73" s="160"/>
      <c r="AD73" s="160"/>
      <c r="AE73" s="160"/>
      <c r="AF73" s="160"/>
      <c r="AG73" s="160"/>
      <c r="AH73" s="196"/>
    </row>
    <row r="74" spans="1:55" x14ac:dyDescent="0.25">
      <c r="A74" s="184"/>
      <c r="B74" s="160"/>
      <c r="C74" s="160"/>
      <c r="D74" s="160"/>
      <c r="E74" s="160"/>
      <c r="F74" s="160"/>
      <c r="G74" s="160"/>
      <c r="H74" s="160"/>
      <c r="I74" s="160"/>
      <c r="J74" s="160"/>
      <c r="K74" s="160"/>
      <c r="L74" s="214"/>
      <c r="M74" s="214"/>
      <c r="N74" s="214"/>
      <c r="O74" s="160"/>
      <c r="P74" s="160"/>
      <c r="Q74" s="160"/>
      <c r="R74" s="160"/>
      <c r="S74" s="160"/>
      <c r="T74" s="160"/>
      <c r="U74" s="160"/>
      <c r="V74" s="196"/>
      <c r="W74" s="160"/>
      <c r="X74" s="160"/>
      <c r="Y74" s="160"/>
      <c r="Z74" s="160"/>
      <c r="AA74" s="196"/>
      <c r="AB74" s="196"/>
      <c r="AC74" s="160"/>
      <c r="AD74" s="160"/>
      <c r="AE74" s="160"/>
      <c r="AF74" s="160"/>
      <c r="AG74" s="160"/>
      <c r="AH74" s="196"/>
    </row>
    <row r="75" spans="1:55" x14ac:dyDescent="0.25">
      <c r="A75" s="160"/>
      <c r="B75" s="160"/>
      <c r="C75" s="160"/>
      <c r="D75" s="160"/>
      <c r="E75" s="160"/>
      <c r="F75" s="160"/>
      <c r="G75" s="160"/>
      <c r="H75" s="160"/>
      <c r="I75" s="160"/>
      <c r="J75" s="160"/>
      <c r="K75" s="160"/>
      <c r="L75" s="214"/>
      <c r="M75" s="214"/>
      <c r="N75" s="214"/>
      <c r="O75" s="160"/>
      <c r="P75" s="160"/>
      <c r="Q75" s="160"/>
      <c r="R75" s="160"/>
      <c r="S75" s="160"/>
      <c r="T75" s="160"/>
      <c r="U75" s="160"/>
      <c r="V75" s="196"/>
      <c r="W75" s="160"/>
      <c r="X75" s="160"/>
      <c r="Y75" s="160"/>
      <c r="Z75" s="160"/>
      <c r="AA75" s="196"/>
      <c r="AB75" s="196"/>
      <c r="AC75" s="160"/>
      <c r="AD75" s="160"/>
      <c r="AE75" s="160"/>
      <c r="AF75" s="160"/>
      <c r="AG75" s="160"/>
      <c r="AH75" s="196"/>
    </row>
    <row r="76" spans="1:55" x14ac:dyDescent="0.25">
      <c r="A76" s="160"/>
      <c r="B76" s="160"/>
      <c r="C76" s="160"/>
      <c r="D76" s="160"/>
      <c r="E76" s="160"/>
      <c r="F76" s="160"/>
      <c r="G76" s="160"/>
      <c r="H76" s="160"/>
      <c r="I76" s="160"/>
      <c r="J76" s="160"/>
      <c r="K76" s="160"/>
      <c r="L76" s="214"/>
      <c r="M76" s="214"/>
      <c r="N76" s="214"/>
      <c r="O76" s="160"/>
      <c r="P76" s="160"/>
      <c r="Q76" s="160"/>
      <c r="R76" s="160"/>
      <c r="S76" s="160"/>
      <c r="T76" s="160"/>
      <c r="U76" s="160"/>
      <c r="V76" s="196"/>
      <c r="W76" s="160"/>
      <c r="X76" s="160"/>
      <c r="Y76" s="160"/>
      <c r="Z76" s="160"/>
      <c r="AA76" s="196"/>
      <c r="AB76" s="196"/>
      <c r="AC76" s="160"/>
      <c r="AD76" s="160"/>
      <c r="AE76" s="160"/>
      <c r="AF76" s="160"/>
      <c r="AG76" s="160"/>
      <c r="AH76" s="196"/>
    </row>
    <row r="77" spans="1:55" x14ac:dyDescent="0.25">
      <c r="A77" s="160"/>
      <c r="B77" s="160"/>
      <c r="C77" s="160"/>
      <c r="D77" s="160"/>
      <c r="E77" s="160"/>
      <c r="F77" s="160"/>
      <c r="G77" s="160"/>
      <c r="H77" s="160"/>
      <c r="I77" s="160"/>
      <c r="J77" s="160"/>
      <c r="K77" s="160"/>
      <c r="L77" s="214"/>
      <c r="M77" s="214"/>
      <c r="N77" s="214"/>
      <c r="O77" s="160"/>
      <c r="P77" s="160"/>
      <c r="Q77" s="160"/>
      <c r="R77" s="160"/>
      <c r="S77" s="160"/>
      <c r="T77" s="160"/>
      <c r="U77" s="160"/>
      <c r="V77" s="196"/>
      <c r="W77" s="160"/>
      <c r="X77" s="160"/>
      <c r="Y77" s="160"/>
      <c r="Z77" s="160"/>
      <c r="AA77" s="196"/>
      <c r="AB77" s="196"/>
      <c r="AC77" s="160"/>
      <c r="AD77" s="160"/>
      <c r="AE77" s="160"/>
      <c r="AF77" s="160"/>
      <c r="AG77" s="160"/>
      <c r="AH77" s="196"/>
    </row>
    <row r="78" spans="1:55" x14ac:dyDescent="0.25">
      <c r="A78" s="160"/>
      <c r="B78" s="160"/>
      <c r="C78" s="160"/>
      <c r="D78" s="160"/>
      <c r="E78" s="160"/>
      <c r="F78" s="160"/>
      <c r="G78" s="160"/>
      <c r="H78" s="160"/>
      <c r="I78" s="160"/>
      <c r="J78" s="160"/>
      <c r="K78" s="160"/>
      <c r="L78" s="214"/>
      <c r="M78" s="214"/>
      <c r="N78" s="214"/>
      <c r="O78" s="160"/>
      <c r="P78" s="160"/>
      <c r="Q78" s="160"/>
      <c r="R78" s="160"/>
      <c r="S78" s="160"/>
      <c r="T78" s="160"/>
      <c r="U78" s="160"/>
      <c r="V78" s="196"/>
      <c r="W78" s="160"/>
      <c r="X78" s="160"/>
      <c r="Y78" s="160"/>
      <c r="Z78" s="160"/>
      <c r="AA78" s="196"/>
      <c r="AB78" s="196"/>
      <c r="AC78" s="160"/>
      <c r="AD78" s="160"/>
      <c r="AE78" s="160"/>
      <c r="AF78" s="160"/>
      <c r="AG78" s="160"/>
      <c r="AH78" s="196"/>
    </row>
    <row r="79" spans="1:55" x14ac:dyDescent="0.25">
      <c r="A79" s="160"/>
      <c r="B79" s="160"/>
      <c r="C79" s="160"/>
      <c r="D79" s="160"/>
      <c r="E79" s="160"/>
      <c r="F79" s="160"/>
      <c r="G79" s="160"/>
      <c r="H79" s="160"/>
      <c r="I79" s="160"/>
      <c r="J79" s="160"/>
      <c r="K79" s="160"/>
      <c r="L79" s="214"/>
      <c r="M79" s="214"/>
      <c r="N79" s="214"/>
      <c r="O79" s="160"/>
      <c r="P79" s="160"/>
      <c r="Q79" s="160"/>
      <c r="R79" s="160"/>
      <c r="S79" s="160"/>
      <c r="T79" s="160"/>
      <c r="U79" s="160"/>
      <c r="V79" s="196"/>
      <c r="W79" s="160"/>
      <c r="X79" s="160"/>
      <c r="Y79" s="160"/>
      <c r="Z79" s="160"/>
      <c r="AA79" s="196"/>
      <c r="AB79" s="196"/>
      <c r="AC79" s="160"/>
      <c r="AD79" s="160"/>
      <c r="AE79" s="160"/>
      <c r="AF79" s="160"/>
      <c r="AG79" s="160"/>
      <c r="AH79" s="196"/>
    </row>
    <row r="80" spans="1:55" x14ac:dyDescent="0.25">
      <c r="A80" s="160"/>
      <c r="B80" s="160"/>
      <c r="C80" s="160"/>
      <c r="D80" s="160"/>
      <c r="E80" s="160"/>
      <c r="F80" s="160"/>
      <c r="G80" s="160"/>
      <c r="H80" s="160"/>
      <c r="I80" s="160"/>
      <c r="J80" s="160"/>
      <c r="K80" s="160"/>
      <c r="L80" s="214"/>
      <c r="M80" s="214"/>
      <c r="N80" s="214"/>
      <c r="O80" s="160"/>
      <c r="P80" s="160"/>
      <c r="Q80" s="160"/>
      <c r="R80" s="160"/>
      <c r="S80" s="160"/>
      <c r="T80" s="160"/>
      <c r="U80" s="160"/>
      <c r="V80" s="196"/>
      <c r="W80" s="160"/>
      <c r="X80" s="160"/>
      <c r="Y80" s="160"/>
      <c r="Z80" s="160"/>
      <c r="AA80" s="196"/>
      <c r="AB80" s="196"/>
      <c r="AC80" s="160"/>
      <c r="AD80" s="160"/>
      <c r="AE80" s="160"/>
      <c r="AF80" s="160"/>
      <c r="AG80" s="160"/>
      <c r="AH80" s="196"/>
    </row>
    <row r="81" spans="1:34" x14ac:dyDescent="0.25">
      <c r="A81" s="160"/>
      <c r="B81" s="160"/>
      <c r="C81" s="160"/>
      <c r="D81" s="160"/>
      <c r="E81" s="160"/>
      <c r="F81" s="160"/>
      <c r="G81" s="160"/>
      <c r="H81" s="160"/>
      <c r="I81" s="160"/>
      <c r="J81" s="160"/>
      <c r="K81" s="160"/>
      <c r="L81" s="214"/>
      <c r="M81" s="214"/>
      <c r="N81" s="214"/>
      <c r="O81" s="160"/>
      <c r="P81" s="160"/>
      <c r="Q81" s="160"/>
      <c r="R81" s="160"/>
      <c r="S81" s="160"/>
      <c r="T81" s="160"/>
      <c r="U81" s="160"/>
      <c r="V81" s="196"/>
      <c r="W81" s="160"/>
      <c r="X81" s="160"/>
      <c r="Y81" s="160"/>
      <c r="Z81" s="160"/>
      <c r="AA81" s="196"/>
      <c r="AB81" s="196"/>
      <c r="AC81" s="160"/>
      <c r="AD81" s="160"/>
      <c r="AE81" s="160"/>
      <c r="AF81" s="160"/>
      <c r="AG81" s="160"/>
      <c r="AH81" s="196"/>
    </row>
    <row r="82" spans="1:34" x14ac:dyDescent="0.25">
      <c r="A82" s="160"/>
      <c r="B82" s="160"/>
      <c r="C82" s="160"/>
      <c r="D82" s="160"/>
      <c r="E82" s="160"/>
      <c r="F82" s="160"/>
      <c r="G82" s="160"/>
      <c r="H82" s="160"/>
      <c r="I82" s="160"/>
      <c r="J82" s="160"/>
      <c r="K82" s="160"/>
      <c r="L82" s="214"/>
      <c r="M82" s="214"/>
      <c r="N82" s="214"/>
      <c r="O82" s="160"/>
      <c r="P82" s="160"/>
      <c r="Q82" s="160"/>
      <c r="R82" s="160"/>
      <c r="S82" s="160"/>
      <c r="T82" s="160"/>
      <c r="U82" s="160"/>
      <c r="V82" s="196"/>
      <c r="W82" s="160"/>
      <c r="X82" s="160"/>
      <c r="Y82" s="160"/>
      <c r="Z82" s="160"/>
      <c r="AA82" s="196"/>
      <c r="AB82" s="196"/>
      <c r="AC82" s="160"/>
      <c r="AD82" s="160"/>
      <c r="AE82" s="160"/>
      <c r="AF82" s="160"/>
      <c r="AG82" s="160"/>
      <c r="AH82" s="196"/>
    </row>
    <row r="83" spans="1:34" x14ac:dyDescent="0.25">
      <c r="A83" s="160"/>
      <c r="B83" s="160"/>
      <c r="C83" s="160"/>
      <c r="D83" s="160"/>
      <c r="E83" s="160"/>
      <c r="F83" s="160"/>
      <c r="G83" s="160"/>
      <c r="H83" s="160"/>
      <c r="I83" s="160"/>
      <c r="J83" s="160"/>
      <c r="K83" s="160"/>
      <c r="L83" s="214"/>
      <c r="M83" s="214"/>
      <c r="N83" s="214"/>
      <c r="O83" s="160"/>
      <c r="P83" s="160"/>
      <c r="Q83" s="160"/>
      <c r="R83" s="160"/>
      <c r="S83" s="160"/>
      <c r="T83" s="160"/>
      <c r="U83" s="160"/>
      <c r="V83" s="196"/>
      <c r="W83" s="160"/>
      <c r="X83" s="160"/>
      <c r="Y83" s="160"/>
      <c r="Z83" s="160"/>
      <c r="AA83" s="196"/>
      <c r="AB83" s="196"/>
      <c r="AC83" s="160"/>
      <c r="AD83" s="160"/>
      <c r="AE83" s="160"/>
      <c r="AF83" s="160"/>
      <c r="AG83" s="160"/>
      <c r="AH83" s="196"/>
    </row>
    <row r="84" spans="1:34" x14ac:dyDescent="0.25">
      <c r="A84" s="160"/>
      <c r="B84" s="160"/>
      <c r="C84" s="160"/>
      <c r="D84" s="160"/>
      <c r="E84" s="160"/>
      <c r="F84" s="160"/>
      <c r="G84" s="160"/>
      <c r="H84" s="160"/>
      <c r="I84" s="160"/>
      <c r="J84" s="160"/>
      <c r="K84" s="160"/>
      <c r="L84" s="214"/>
      <c r="M84" s="214"/>
      <c r="N84" s="214"/>
      <c r="O84" s="160"/>
      <c r="P84" s="160"/>
      <c r="Q84" s="160"/>
      <c r="R84" s="160"/>
      <c r="S84" s="160"/>
      <c r="T84" s="160"/>
      <c r="U84" s="160"/>
      <c r="V84" s="196"/>
      <c r="W84" s="160"/>
      <c r="X84" s="160"/>
      <c r="Y84" s="160"/>
      <c r="Z84" s="160"/>
      <c r="AA84" s="196"/>
      <c r="AB84" s="196"/>
      <c r="AC84" s="160"/>
      <c r="AD84" s="160"/>
      <c r="AE84" s="160"/>
      <c r="AF84" s="160"/>
      <c r="AG84" s="160"/>
      <c r="AH84" s="196"/>
    </row>
    <row r="85" spans="1:34" x14ac:dyDescent="0.25">
      <c r="A85" s="160"/>
      <c r="B85" s="160"/>
      <c r="C85" s="160"/>
      <c r="D85" s="160"/>
      <c r="E85" s="160"/>
      <c r="F85" s="160"/>
      <c r="G85" s="160"/>
      <c r="H85" s="160"/>
      <c r="I85" s="160"/>
      <c r="J85" s="160"/>
      <c r="K85" s="160"/>
      <c r="L85" s="214"/>
      <c r="M85" s="214"/>
      <c r="N85" s="214"/>
      <c r="O85" s="160"/>
      <c r="P85" s="160"/>
      <c r="Q85" s="160"/>
      <c r="R85" s="160"/>
      <c r="S85" s="160"/>
      <c r="T85" s="160"/>
      <c r="U85" s="160"/>
      <c r="V85" s="196"/>
      <c r="W85" s="160"/>
      <c r="X85" s="160"/>
      <c r="Y85" s="160"/>
      <c r="Z85" s="160"/>
      <c r="AA85" s="196"/>
      <c r="AB85" s="196"/>
      <c r="AC85" s="160"/>
      <c r="AD85" s="160"/>
      <c r="AE85" s="160"/>
      <c r="AF85" s="160"/>
      <c r="AG85" s="160"/>
      <c r="AH85" s="196"/>
    </row>
  </sheetData>
  <mergeCells count="3">
    <mergeCell ref="A61:U61"/>
    <mergeCell ref="B2:AG2"/>
    <mergeCell ref="D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certificación presupuestaria</vt:lpstr>
      <vt:lpstr>personal activo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Maria.Salazar</cp:lastModifiedBy>
  <cp:lastPrinted>2015-06-12T18:39:10Z</cp:lastPrinted>
  <dcterms:created xsi:type="dcterms:W3CDTF">2015-06-03T15:17:31Z</dcterms:created>
  <dcterms:modified xsi:type="dcterms:W3CDTF">2022-09-26T15:46:54Z</dcterms:modified>
</cp:coreProperties>
</file>